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rawa006\Desktop\申請案内一式\申請マニュアル202404作成中\"/>
    </mc:Choice>
  </mc:AlternateContent>
  <xr:revisionPtr revIDLastSave="0" documentId="8_{A5CE8958-CF34-4BD7-8D10-BED77DB07B3D}" xr6:coauthVersionLast="47" xr6:coauthVersionMax="47" xr10:uidLastSave="{00000000-0000-0000-0000-000000000000}"/>
  <workbookProtection lockStructure="1"/>
  <bookViews>
    <workbookView xWindow="-120" yWindow="-120" windowWidth="29040" windowHeight="15840" tabRatio="933" activeTab="1" xr2:uid="{00000000-000D-0000-FFFF-FFFF00000000}"/>
  </bookViews>
  <sheets>
    <sheet name="基本情報" sheetId="16" r:id="rId1"/>
    <sheet name="Entrance Application" sheetId="5" r:id="rId2"/>
    <sheet name="Personal History" sheetId="1" r:id="rId3"/>
    <sheet name="Financial Support" sheetId="10" r:id="rId4"/>
    <sheet name="DATE" sheetId="15" state="hidden" r:id="rId5"/>
  </sheets>
  <definedNames>
    <definedName name="_xlnm.Print_Area" localSheetId="4">DATE!$A$3</definedName>
    <definedName name="_xlnm.Print_Area" localSheetId="1">'Entrance Application'!$A$1:$S$70</definedName>
    <definedName name="_xlnm.Print_Area" localSheetId="3">'Financial Support'!$A$1:$R$63</definedName>
    <definedName name="_xlnm.Print_Area" localSheetId="2">'Personal History'!$A$1:$T$110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0" l="1"/>
  <c r="AP2" i="15"/>
  <c r="AQ2" i="15" s="1"/>
  <c r="K2" i="15"/>
  <c r="CY2" i="15"/>
  <c r="CR2" i="15"/>
  <c r="DA2" i="15"/>
  <c r="CX2" i="15"/>
  <c r="CT2" i="15"/>
  <c r="CQ2" i="15"/>
  <c r="N12" i="10"/>
  <c r="N8" i="1"/>
  <c r="C37" i="10"/>
  <c r="C33" i="10"/>
  <c r="E58" i="10"/>
  <c r="G12" i="10"/>
  <c r="L9" i="10"/>
  <c r="G9" i="10"/>
  <c r="G7" i="10"/>
  <c r="P11" i="1"/>
  <c r="E11" i="1"/>
  <c r="E8" i="1"/>
  <c r="R5" i="1"/>
  <c r="L5" i="1"/>
  <c r="E5" i="1"/>
  <c r="N2" i="15" s="1"/>
  <c r="CD2" i="15"/>
  <c r="CC2" i="15"/>
  <c r="CN2" i="15"/>
  <c r="AU2" i="15"/>
  <c r="CA2" i="15"/>
  <c r="BZ2" i="15"/>
  <c r="BU2" i="15"/>
  <c r="H2" i="15"/>
  <c r="CE2" i="15"/>
  <c r="EV2" i="15"/>
  <c r="BX2" i="15"/>
  <c r="BW2" i="15"/>
  <c r="CZ2" i="15"/>
  <c r="CV2" i="15"/>
  <c r="CU2" i="15"/>
  <c r="CS2" i="15"/>
  <c r="CO2" i="15"/>
  <c r="CB2" i="15"/>
  <c r="U2" i="15"/>
  <c r="G99" i="1" l="1"/>
  <c r="C101" i="1"/>
  <c r="EL2" i="15"/>
  <c r="EK2" i="15"/>
  <c r="EH2" i="15"/>
  <c r="EG2" i="15"/>
  <c r="EF2" i="15"/>
  <c r="EE2" i="15"/>
  <c r="ED2" i="15"/>
  <c r="EC2" i="15"/>
  <c r="DR2" i="15"/>
  <c r="DS2" i="15"/>
  <c r="DQ2" i="15"/>
  <c r="DP2" i="15"/>
  <c r="DO2" i="15"/>
  <c r="DE2" i="15"/>
  <c r="DD2" i="15"/>
  <c r="DB2" i="15"/>
  <c r="CW2" i="15" l="1"/>
  <c r="CP2" i="15"/>
  <c r="BY2" i="15"/>
  <c r="BT2" i="15"/>
  <c r="AB2" i="15"/>
  <c r="V2" i="15"/>
  <c r="S2" i="15"/>
  <c r="Q2" i="15"/>
  <c r="R2" i="15"/>
  <c r="P2" i="15"/>
  <c r="O2" i="15"/>
  <c r="C2" i="15"/>
  <c r="I2" i="15" l="1"/>
  <c r="AA2" i="15"/>
  <c r="J2" i="15"/>
  <c r="L2" i="15"/>
  <c r="D2" i="15" l="1"/>
  <c r="G2" i="15"/>
</calcChain>
</file>

<file path=xl/sharedStrings.xml><?xml version="1.0" encoding="utf-8"?>
<sst xmlns="http://schemas.openxmlformats.org/spreadsheetml/2006/main" count="481" uniqueCount="403">
  <si>
    <t>履　　歴　　書</t>
    <rPh sb="0" eb="1">
      <t>クツ</t>
    </rPh>
    <rPh sb="3" eb="4">
      <t>レキ</t>
    </rPh>
    <rPh sb="6" eb="7">
      <t>ショ</t>
    </rPh>
    <phoneticPr fontId="1"/>
  </si>
  <si>
    <t>PERSONAL　　　HISTORY</t>
    <phoneticPr fontId="1"/>
  </si>
  <si>
    <t>国        籍</t>
    <rPh sb="0" eb="1">
      <t>クニ</t>
    </rPh>
    <rPh sb="9" eb="10">
      <t>セキ</t>
    </rPh>
    <phoneticPr fontId="1"/>
  </si>
  <si>
    <t>:</t>
    <phoneticPr fontId="1"/>
  </si>
  <si>
    <t>氏　　名</t>
    <rPh sb="0" eb="1">
      <t>シ</t>
    </rPh>
    <rPh sb="3" eb="4">
      <t>ナ</t>
    </rPh>
    <phoneticPr fontId="1"/>
  </si>
  <si>
    <t>　　NATIONALITY</t>
    <phoneticPr fontId="1"/>
  </si>
  <si>
    <t>NAME</t>
  </si>
  <si>
    <t xml:space="preserve">     FAMILY NAME</t>
    <phoneticPr fontId="1"/>
  </si>
  <si>
    <t xml:space="preserve">       GIVEN NAME</t>
    <phoneticPr fontId="1"/>
  </si>
  <si>
    <t>生年月日</t>
    <phoneticPr fontId="1"/>
  </si>
  <si>
    <t>性別</t>
    <rPh sb="0" eb="1">
      <t>セイ</t>
    </rPh>
    <rPh sb="1" eb="2">
      <t>ベツ</t>
    </rPh>
    <phoneticPr fontId="1"/>
  </si>
  <si>
    <t>　DATE OF BIRTH               YYYY/MM/DD</t>
    <phoneticPr fontId="1"/>
  </si>
  <si>
    <t>SEX</t>
    <phoneticPr fontId="1"/>
  </si>
  <si>
    <t>現  住  所</t>
    <rPh sb="0" eb="1">
      <t>ウツツ</t>
    </rPh>
    <rPh sb="3" eb="4">
      <t>ジュウ</t>
    </rPh>
    <rPh sb="6" eb="7">
      <t>ショ</t>
    </rPh>
    <phoneticPr fontId="1"/>
  </si>
  <si>
    <t>出 生 地</t>
    <rPh sb="0" eb="1">
      <t>デ</t>
    </rPh>
    <rPh sb="2" eb="3">
      <t>ショウ</t>
    </rPh>
    <rPh sb="4" eb="5">
      <t>チ</t>
    </rPh>
    <phoneticPr fontId="1"/>
  </si>
  <si>
    <t>CURRENT ADDRESS</t>
    <phoneticPr fontId="1"/>
  </si>
  <si>
    <t>PLACE OF BIRTH</t>
    <phoneticPr fontId="1"/>
  </si>
  <si>
    <t>配偶者の有無</t>
    <rPh sb="0" eb="3">
      <t>ハイグウシャ</t>
    </rPh>
    <rPh sb="4" eb="6">
      <t>ウム</t>
    </rPh>
    <phoneticPr fontId="1"/>
  </si>
  <si>
    <t>（ 配偶者氏名 :</t>
  </si>
  <si>
    <t>）</t>
    <phoneticPr fontId="1"/>
  </si>
  <si>
    <t>MARITAL　STATUS</t>
    <phoneticPr fontId="1"/>
  </si>
  <si>
    <t>　　　　　　　　　　　　　　　NAME OF SPOUSE</t>
    <phoneticPr fontId="1"/>
  </si>
  <si>
    <t>学　　　　歴</t>
    <rPh sb="0" eb="1">
      <t>ガク</t>
    </rPh>
    <rPh sb="5" eb="6">
      <t>レキ</t>
    </rPh>
    <phoneticPr fontId="1"/>
  </si>
  <si>
    <t>（初等教育［小学校］から順次最終学歴まで）ACADEMIC HISTORY（ IN A CHRONOLOGICAL ORDER FROM ELEMENTARY SCHOOL )</t>
    <rPh sb="1" eb="5">
      <t>ショトウキョウイク</t>
    </rPh>
    <rPh sb="6" eb="9">
      <t>ショウガッコウ</t>
    </rPh>
    <rPh sb="12" eb="14">
      <t>ジュンジ</t>
    </rPh>
    <rPh sb="14" eb="18">
      <t>サイシュウガクレキ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</si>
  <si>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</si>
  <si>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</si>
  <si>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r>
      <t>入学年月</t>
    </r>
    <r>
      <rPr>
        <sz val="6"/>
        <color indexed="63"/>
        <rFont val="HGP明朝E"/>
        <family val="1"/>
        <charset val="128"/>
      </rPr>
      <t>ENTRANCE DATE</t>
    </r>
    <rPh sb="0" eb="4">
      <t>ニュウガクネンガッピ</t>
    </rPh>
    <phoneticPr fontId="1"/>
  </si>
  <si>
    <r>
      <t>卒業年月</t>
    </r>
    <r>
      <rPr>
        <sz val="6"/>
        <color indexed="63"/>
        <rFont val="HGP明朝E"/>
        <family val="1"/>
        <charset val="128"/>
      </rPr>
      <t>GRADUATION DATE</t>
    </r>
    <rPh sb="0" eb="4">
      <t>ソツギョウネンガッピ</t>
    </rPh>
    <phoneticPr fontId="1"/>
  </si>
  <si>
    <t>NAME OF SCHOOL</t>
    <phoneticPr fontId="1"/>
  </si>
  <si>
    <t>ADDRESS</t>
    <phoneticPr fontId="1"/>
  </si>
  <si>
    <t>YEAR</t>
    <phoneticPr fontId="1"/>
  </si>
  <si>
    <t>MONTH</t>
    <phoneticPr fontId="1"/>
  </si>
  <si>
    <t>/</t>
    <phoneticPr fontId="1"/>
  </si>
  <si>
    <t>日本語学習歴</t>
    <rPh sb="0" eb="6">
      <t>ニホンゴガクシュウレキ</t>
    </rPh>
    <phoneticPr fontId="1"/>
  </si>
  <si>
    <t>HISTORY OF STUDYING THE JAPANESE LANGUAGE</t>
    <phoneticPr fontId="1"/>
  </si>
  <si>
    <t>職　　歴</t>
    <rPh sb="0" eb="1">
      <t>ショク</t>
    </rPh>
    <rPh sb="3" eb="4">
      <t>レキ</t>
    </rPh>
    <phoneticPr fontId="1"/>
  </si>
  <si>
    <t>OCCUPATIONAL HISTORY ( 就職年月日順に記載する事 ) FROM THE OLDEST TO NEWEST</t>
    <phoneticPr fontId="1"/>
  </si>
  <si>
    <t>勤　務　先</t>
    <rPh sb="0" eb="1">
      <t>ツトム</t>
    </rPh>
    <rPh sb="2" eb="3">
      <t>ツトム</t>
    </rPh>
    <rPh sb="4" eb="5">
      <t>サキ</t>
    </rPh>
    <phoneticPr fontId="1"/>
  </si>
  <si>
    <r>
      <t>就職年月</t>
    </r>
    <r>
      <rPr>
        <sz val="6"/>
        <color indexed="63"/>
        <rFont val="HGP明朝E"/>
        <family val="1"/>
        <charset val="128"/>
      </rPr>
      <t>WORKING FROM</t>
    </r>
    <rPh sb="0" eb="4">
      <t>シュウショクネンガッピ</t>
    </rPh>
    <phoneticPr fontId="1"/>
  </si>
  <si>
    <r>
      <t>退職年月</t>
    </r>
    <r>
      <rPr>
        <sz val="6"/>
        <color indexed="63"/>
        <rFont val="HGP明朝E"/>
        <family val="1"/>
        <charset val="128"/>
      </rPr>
      <t>RETIRED AT</t>
    </r>
    <rPh sb="0" eb="4">
      <t>タイショクネンガッピ</t>
    </rPh>
    <phoneticPr fontId="1"/>
  </si>
  <si>
    <t>NAME OF WORK PLACE</t>
    <phoneticPr fontId="1"/>
  </si>
  <si>
    <t>出入国歴</t>
    <rPh sb="0" eb="4">
      <t>シュツニュウコクレキ</t>
    </rPh>
    <phoneticPr fontId="1"/>
  </si>
  <si>
    <t>PAST ENTRY TO JAPAN</t>
    <phoneticPr fontId="1"/>
  </si>
  <si>
    <t>入国年月日</t>
    <rPh sb="0" eb="4">
      <t>ニュウコクネンガッピ</t>
    </rPh>
    <rPh sb="4" eb="5">
      <t>ニ</t>
    </rPh>
    <phoneticPr fontId="1"/>
  </si>
  <si>
    <t>出国年月日</t>
    <rPh sb="0" eb="2">
      <t>シュッコクネンガッピ</t>
    </rPh>
    <rPh sb="4" eb="5">
      <t>ニチ</t>
    </rPh>
    <phoneticPr fontId="1"/>
  </si>
  <si>
    <t>在留資格</t>
    <phoneticPr fontId="1"/>
  </si>
  <si>
    <t>入国目的</t>
    <rPh sb="0" eb="4">
      <t>ニュウコクモクテキ</t>
    </rPh>
    <phoneticPr fontId="1"/>
  </si>
  <si>
    <t>DATE OF ENTRY</t>
    <phoneticPr fontId="1"/>
  </si>
  <si>
    <t>DATE OF DEPARTURE</t>
    <phoneticPr fontId="1"/>
  </si>
  <si>
    <t xml:space="preserve">VISA STATUS </t>
    <phoneticPr fontId="1"/>
  </si>
  <si>
    <t>PURPOSE OF ENTRY</t>
    <phoneticPr fontId="1"/>
  </si>
  <si>
    <t>家族構成</t>
    <rPh sb="0" eb="4">
      <t>カゾクコウセイ</t>
    </rPh>
    <phoneticPr fontId="1"/>
  </si>
  <si>
    <t>FAMILY STRUCTURE</t>
    <phoneticPr fontId="1"/>
  </si>
  <si>
    <t>国  籍</t>
    <rPh sb="0" eb="1">
      <t>クニ</t>
    </rPh>
    <rPh sb="3" eb="4">
      <t>セキ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</si>
  <si>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</si>
  <si>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</si>
  <si>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</si>
  <si>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職業</t>
    <rPh sb="0" eb="2">
      <t>ショクギョウ</t>
    </rPh>
    <phoneticPr fontId="1"/>
  </si>
  <si>
    <t>住　　所</t>
    <rPh sb="0" eb="1">
      <t>ジュウ</t>
    </rPh>
    <rPh sb="3" eb="4">
      <t>ショ</t>
    </rPh>
    <phoneticPr fontId="1"/>
  </si>
  <si>
    <t>続柄</t>
    <rPh sb="0" eb="1">
      <t>ゾク</t>
    </rPh>
    <rPh sb="1" eb="2">
      <t>エ</t>
    </rPh>
    <phoneticPr fontId="1"/>
  </si>
  <si>
    <t xml:space="preserve">NATIONALITY </t>
    <phoneticPr fontId="1"/>
  </si>
  <si>
    <t>NAME</t>
    <phoneticPr fontId="1"/>
  </si>
  <si>
    <t xml:space="preserve">DATE OF BIRTH </t>
    <phoneticPr fontId="1"/>
  </si>
  <si>
    <t>OCCUPATION　</t>
    <phoneticPr fontId="1"/>
  </si>
  <si>
    <t xml:space="preserve">     ADDRESS</t>
    <phoneticPr fontId="1"/>
  </si>
  <si>
    <t>RELATIONSHIP</t>
    <phoneticPr fontId="1"/>
  </si>
  <si>
    <t xml:space="preserve">過去に在留資格認定申請歴や在留資格変更歴はありますか。  </t>
    <rPh sb="11" eb="12">
      <t>レキ</t>
    </rPh>
    <phoneticPr fontId="1"/>
  </si>
  <si>
    <t>Have you ever applied for Certificate of Eligibility or change of resident status?　　　　</t>
    <phoneticPr fontId="1"/>
  </si>
  <si>
    <t>はいの場合　In the case of YES</t>
    <rPh sb="3" eb="5">
      <t>バアイ</t>
    </rPh>
    <phoneticPr fontId="1"/>
  </si>
  <si>
    <t>詳細　Detailes:  (</t>
    <rPh sb="0" eb="2">
      <t>ショウサイ</t>
    </rPh>
    <phoneticPr fontId="1"/>
  </si>
  <si>
    <t>)</t>
    <phoneticPr fontId="1"/>
  </si>
  <si>
    <t>　就学理由　（ 別紙記載可 ）</t>
    <rPh sb="1" eb="5">
      <t>シュウガクリユウ</t>
    </rPh>
    <rPh sb="8" eb="10">
      <t>ベッシ</t>
    </rPh>
    <rPh sb="10" eb="12">
      <t>キサイ</t>
    </rPh>
    <rPh sb="12" eb="13">
      <t>カ</t>
    </rPh>
    <phoneticPr fontId="1"/>
  </si>
  <si>
    <t>PURPOSE OF STUDY ( YOU MAY ATTACH ANOTHER SHEET )</t>
    <phoneticPr fontId="1"/>
  </si>
  <si>
    <t>　終了後の進路予定</t>
    <rPh sb="1" eb="4">
      <t>シュウリョウゴ</t>
    </rPh>
    <rPh sb="5" eb="9">
      <t>シンロヨテイ</t>
    </rPh>
    <phoneticPr fontId="1"/>
  </si>
  <si>
    <t>SPECIFIC PLANE AFTER GRADUATION</t>
    <phoneticPr fontId="1"/>
  </si>
  <si>
    <t>ENTER A SCHOOL OF HIGHER LEVEL IN JAPAN　　　　　　　　　　　　　　FIND WORK IN JAPAN</t>
    <phoneticPr fontId="1"/>
  </si>
  <si>
    <t xml:space="preserve"> 　BUSINESS MANAGEMENT</t>
    <phoneticPr fontId="1"/>
  </si>
  <si>
    <t>　　　OTHERS</t>
    <phoneticPr fontId="1"/>
  </si>
  <si>
    <r>
      <t>進学希望学部　・　学科　</t>
    </r>
    <r>
      <rPr>
        <sz val="6"/>
        <color indexed="23"/>
        <rFont val="HGP明朝E"/>
        <family val="1"/>
        <charset val="128"/>
      </rPr>
      <t>MAJOR OR SPECIALIZATION</t>
    </r>
    <rPh sb="2" eb="4">
      <t>キボウ</t>
    </rPh>
    <rPh sb="4" eb="6">
      <t>ガクブ</t>
    </rPh>
    <rPh sb="9" eb="11">
      <t>ガッカ</t>
    </rPh>
    <phoneticPr fontId="1"/>
  </si>
  <si>
    <r>
      <t>就 業 予 定 先 名 称　</t>
    </r>
    <r>
      <rPr>
        <sz val="6"/>
        <color indexed="23"/>
        <rFont val="HGP明朝E"/>
        <family val="1"/>
        <charset val="128"/>
      </rPr>
      <t>NAME OF COMPANY</t>
    </r>
    <rPh sb="0" eb="1">
      <t>シュウ</t>
    </rPh>
    <rPh sb="2" eb="3">
      <t>ギョウ</t>
    </rPh>
    <rPh sb="4" eb="5">
      <t>ヨ</t>
    </rPh>
    <rPh sb="6" eb="7">
      <t>サダム</t>
    </rPh>
    <rPh sb="8" eb="9">
      <t>サキ</t>
    </rPh>
    <rPh sb="10" eb="11">
      <t>メイ</t>
    </rPh>
    <rPh sb="12" eb="13">
      <t>ショウ</t>
    </rPh>
    <phoneticPr fontId="1"/>
  </si>
  <si>
    <r>
      <t>就 業 予 定 先 住 所　</t>
    </r>
    <r>
      <rPr>
        <sz val="6"/>
        <color indexed="23"/>
        <rFont val="HGP明朝E"/>
        <family val="1"/>
        <charset val="128"/>
      </rPr>
      <t>ADDRESS OF COMPANY</t>
    </r>
    <rPh sb="0" eb="1">
      <t>シュウ</t>
    </rPh>
    <rPh sb="2" eb="3">
      <t>ギョウ</t>
    </rPh>
    <rPh sb="4" eb="5">
      <t>ヨ</t>
    </rPh>
    <rPh sb="6" eb="7">
      <t>サダム</t>
    </rPh>
    <rPh sb="8" eb="9">
      <t>サキ</t>
    </rPh>
    <rPh sb="10" eb="11">
      <t>ジュウ</t>
    </rPh>
    <rPh sb="12" eb="13">
      <t>ショ</t>
    </rPh>
    <phoneticPr fontId="1"/>
  </si>
  <si>
    <r>
      <t>事 　  業　   内　   容　</t>
    </r>
    <r>
      <rPr>
        <sz val="6"/>
        <color indexed="23"/>
        <rFont val="HGP明朝E"/>
        <family val="1"/>
        <charset val="128"/>
      </rPr>
      <t>ADDRESS OF COMPANY</t>
    </r>
    <rPh sb="0" eb="1">
      <t>コト</t>
    </rPh>
    <rPh sb="5" eb="6">
      <t>ギョウ</t>
    </rPh>
    <rPh sb="10" eb="11">
      <t>ウチ</t>
    </rPh>
    <rPh sb="15" eb="16">
      <t>カタチ</t>
    </rPh>
    <phoneticPr fontId="1"/>
  </si>
  <si>
    <r>
      <t>そ　　　 　の　　　　 他　　</t>
    </r>
    <r>
      <rPr>
        <sz val="6"/>
        <color indexed="23"/>
        <rFont val="HGP明朝E"/>
        <family val="1"/>
        <charset val="128"/>
      </rPr>
      <t>OTHER , SPECIFY</t>
    </r>
    <rPh sb="12" eb="13">
      <t>タ</t>
    </rPh>
    <phoneticPr fontId="1"/>
  </si>
  <si>
    <t>以上のことは総て事実であり、私</t>
    <rPh sb="0" eb="2">
      <t>イジョウ</t>
    </rPh>
    <rPh sb="6" eb="7">
      <t>スベ</t>
    </rPh>
    <rPh sb="8" eb="10">
      <t>ジジツ</t>
    </rPh>
    <rPh sb="14" eb="15">
      <t>ワタシ</t>
    </rPh>
    <phoneticPr fontId="1"/>
  </si>
  <si>
    <t>　が直筆したものです。</t>
    <rPh sb="2" eb="4">
      <t>チョクヒツ</t>
    </rPh>
    <phoneticPr fontId="1"/>
  </si>
  <si>
    <t>I</t>
    <phoneticPr fontId="1"/>
  </si>
  <si>
    <t xml:space="preserve"> ,HEREBY DECLARE THAT THE ABOVE MENTIONED ARE TRUE AND CORRECT,</t>
    <phoneticPr fontId="1"/>
  </si>
  <si>
    <t xml:space="preserve"> WRITTEN BY MYSELF.</t>
    <phoneticPr fontId="1"/>
  </si>
  <si>
    <t>　</t>
    <phoneticPr fontId="1"/>
  </si>
  <si>
    <t>作成年月日　DATE OF MAKING　：</t>
    <phoneticPr fontId="1"/>
  </si>
  <si>
    <t>　YYYY　　　　　　　　MM　　　　　　　　　　　　DD</t>
    <phoneticPr fontId="1"/>
  </si>
  <si>
    <t xml:space="preserve"> SIGNATURE OF APPLICANT</t>
    <phoneticPr fontId="1"/>
  </si>
  <si>
    <t>入 学 願 書</t>
    <rPh sb="0" eb="1">
      <t>イリ</t>
    </rPh>
    <rPh sb="2" eb="3">
      <t>ガク</t>
    </rPh>
    <rPh sb="4" eb="5">
      <t>ネガイ</t>
    </rPh>
    <rPh sb="6" eb="7">
      <t>ショ</t>
    </rPh>
    <phoneticPr fontId="1"/>
  </si>
  <si>
    <t>PHOTOGRAPHS</t>
    <phoneticPr fontId="4"/>
  </si>
  <si>
    <t>ENTRANCE APPLICATION FORM</t>
    <phoneticPr fontId="4"/>
  </si>
  <si>
    <t>姓　　名</t>
    <rPh sb="0" eb="1">
      <t>セイ</t>
    </rPh>
    <rPh sb="3" eb="4">
      <t>メイ</t>
    </rPh>
    <phoneticPr fontId="1"/>
  </si>
  <si>
    <t>:</t>
  </si>
  <si>
    <t>英文表記</t>
    <rPh sb="0" eb="2">
      <t>エイブン</t>
    </rPh>
    <rPh sb="2" eb="4">
      <t>ヒョウキ</t>
    </rPh>
    <phoneticPr fontId="1"/>
  </si>
  <si>
    <t>FULL NAME</t>
    <phoneticPr fontId="4"/>
  </si>
  <si>
    <t>ENGLISH SPELLING</t>
    <phoneticPr fontId="4"/>
  </si>
  <si>
    <t>FAMILY NAME</t>
    <phoneticPr fontId="4"/>
  </si>
  <si>
    <t>GIVEN NAME</t>
    <phoneticPr fontId="4"/>
  </si>
  <si>
    <t>漢字表記</t>
    <rPh sb="0" eb="4">
      <t>カンジヒョウキ</t>
    </rPh>
    <phoneticPr fontId="1"/>
  </si>
  <si>
    <t>CHINESE　CHARACTER</t>
    <phoneticPr fontId="4"/>
  </si>
  <si>
    <t>国　　籍</t>
    <rPh sb="0" eb="1">
      <t>クニ</t>
    </rPh>
    <rPh sb="3" eb="4">
      <t>セキ</t>
    </rPh>
    <phoneticPr fontId="1"/>
  </si>
  <si>
    <t>年　　齢</t>
    <rPh sb="0" eb="1">
      <t>トシ</t>
    </rPh>
    <rPh sb="3" eb="4">
      <t>トシ</t>
    </rPh>
    <phoneticPr fontId="1"/>
  </si>
  <si>
    <t>歳</t>
    <rPh sb="0" eb="1">
      <t>サイ</t>
    </rPh>
    <phoneticPr fontId="1"/>
  </si>
  <si>
    <t>NATIONALITY</t>
    <phoneticPr fontId="4"/>
  </si>
  <si>
    <t>DATE OF BIRTH</t>
    <phoneticPr fontId="4"/>
  </si>
  <si>
    <t>AGE</t>
    <phoneticPr fontId="4"/>
  </si>
  <si>
    <t>YEARS</t>
    <phoneticPr fontId="4"/>
  </si>
  <si>
    <t>SEX</t>
    <phoneticPr fontId="4"/>
  </si>
  <si>
    <t>婚姻関係</t>
    <rPh sb="0" eb="4">
      <t>コンインカンケイ</t>
    </rPh>
    <phoneticPr fontId="1"/>
  </si>
  <si>
    <t>職　　業</t>
    <rPh sb="0" eb="1">
      <t>ショク</t>
    </rPh>
    <rPh sb="3" eb="4">
      <t>ギョウ</t>
    </rPh>
    <phoneticPr fontId="1"/>
  </si>
  <si>
    <t>MARITAL STATUS</t>
    <phoneticPr fontId="4"/>
  </si>
  <si>
    <t>OCCUPATION</t>
    <phoneticPr fontId="4"/>
  </si>
  <si>
    <t>PLACE OF BIRTH</t>
    <phoneticPr fontId="4"/>
  </si>
  <si>
    <t>現 住 所</t>
    <rPh sb="0" eb="1">
      <t>ウツツ</t>
    </rPh>
    <rPh sb="2" eb="3">
      <t>ジュウ</t>
    </rPh>
    <rPh sb="4" eb="5">
      <t>ショ</t>
    </rPh>
    <phoneticPr fontId="1"/>
  </si>
  <si>
    <t>電話番号</t>
    <rPh sb="0" eb="4">
      <t>デンワバンゴウ</t>
    </rPh>
    <phoneticPr fontId="1"/>
  </si>
  <si>
    <t>CURRENT ADDRESS</t>
    <phoneticPr fontId="4"/>
  </si>
  <si>
    <t>PHONE－NO.</t>
    <phoneticPr fontId="4"/>
  </si>
  <si>
    <t>最 終 卒 業 学 校 名</t>
    <rPh sb="0" eb="1">
      <t>サイ</t>
    </rPh>
    <rPh sb="2" eb="3">
      <t>シュウ</t>
    </rPh>
    <rPh sb="4" eb="5">
      <t>ソツ</t>
    </rPh>
    <rPh sb="6" eb="7">
      <t>ギョウ</t>
    </rPh>
    <rPh sb="8" eb="9">
      <t>ガク</t>
    </rPh>
    <rPh sb="10" eb="11">
      <t>コウ</t>
    </rPh>
    <rPh sb="12" eb="13">
      <t>メイ</t>
    </rPh>
    <phoneticPr fontId="1"/>
  </si>
  <si>
    <t>卒業年月</t>
    <rPh sb="0" eb="4">
      <t>ソツギョウネンゲツ</t>
    </rPh>
    <phoneticPr fontId="1"/>
  </si>
  <si>
    <t>/</t>
    <phoneticPr fontId="4"/>
  </si>
  <si>
    <t>THE FINAL GRADUATION SCHOOL NAME</t>
    <phoneticPr fontId="4"/>
  </si>
  <si>
    <t>GRADUATION</t>
    <phoneticPr fontId="4"/>
  </si>
  <si>
    <t>YEAR</t>
    <phoneticPr fontId="4"/>
  </si>
  <si>
    <t>MONTH</t>
    <phoneticPr fontId="4"/>
  </si>
  <si>
    <t>旅　　券</t>
    <rPh sb="0" eb="1">
      <t>タビ</t>
    </rPh>
    <rPh sb="3" eb="4">
      <t>ケン</t>
    </rPh>
    <phoneticPr fontId="1"/>
  </si>
  <si>
    <t>DO YOU HAVE A PASSPORT？</t>
    <phoneticPr fontId="4"/>
  </si>
  <si>
    <t>番　号</t>
    <rPh sb="0" eb="1">
      <t>バン</t>
    </rPh>
    <rPh sb="2" eb="3">
      <t>ゴウ</t>
    </rPh>
    <phoneticPr fontId="1"/>
  </si>
  <si>
    <t>有効期限</t>
    <rPh sb="0" eb="4">
      <t>ユウコウキゲン</t>
    </rPh>
    <phoneticPr fontId="1"/>
  </si>
  <si>
    <t>PASSPORT－NO</t>
    <phoneticPr fontId="4"/>
  </si>
  <si>
    <t>DATE OF EXPIRATION</t>
    <phoneticPr fontId="4"/>
  </si>
  <si>
    <t>発行日</t>
    <rPh sb="0" eb="3">
      <t>ハッコウビ</t>
    </rPh>
    <phoneticPr fontId="1"/>
  </si>
  <si>
    <t>DATE OF ISSUE</t>
    <phoneticPr fontId="4"/>
  </si>
  <si>
    <t>経費支弁者氏名</t>
    <rPh sb="0" eb="5">
      <t>ケイヒシベンシャ</t>
    </rPh>
    <rPh sb="5" eb="7">
      <t>シメイ</t>
    </rPh>
    <phoneticPr fontId="1"/>
  </si>
  <si>
    <t>GUARANTOR’S NAME</t>
    <phoneticPr fontId="4"/>
  </si>
  <si>
    <t>経費支弁者住所</t>
    <rPh sb="0" eb="5">
      <t>ケイヒシベンシャ</t>
    </rPh>
    <rPh sb="5" eb="7">
      <t>ジュウショ</t>
    </rPh>
    <phoneticPr fontId="1"/>
  </si>
  <si>
    <t>GUARANTOR’S ADDRESS</t>
    <phoneticPr fontId="4"/>
  </si>
  <si>
    <t>勤務先名</t>
    <rPh sb="0" eb="1">
      <t>ツトム</t>
    </rPh>
    <rPh sb="1" eb="2">
      <t>ツトム</t>
    </rPh>
    <rPh sb="2" eb="3">
      <t>サキ</t>
    </rPh>
    <rPh sb="3" eb="4">
      <t>メイ</t>
    </rPh>
    <phoneticPr fontId="1"/>
  </si>
  <si>
    <t>NAME OF WORKPLACE</t>
    <phoneticPr fontId="4"/>
  </si>
  <si>
    <t>職種・業種</t>
    <phoneticPr fontId="4"/>
  </si>
  <si>
    <r>
      <t>　</t>
    </r>
    <r>
      <rPr>
        <sz val="8"/>
        <color indexed="63"/>
        <rFont val="HG明朝B"/>
        <family val="1"/>
        <charset val="128"/>
      </rPr>
      <t>JOB CATEGORY</t>
    </r>
    <phoneticPr fontId="4"/>
  </si>
  <si>
    <t>年  収</t>
    <phoneticPr fontId="4"/>
  </si>
  <si>
    <t>ANNUAL　INCOME</t>
    <phoneticPr fontId="4"/>
  </si>
  <si>
    <t>申請人との関係</t>
    <rPh sb="0" eb="3">
      <t>シンセイニン</t>
    </rPh>
    <rPh sb="5" eb="7">
      <t>カンケイ</t>
    </rPh>
    <phoneticPr fontId="1"/>
  </si>
  <si>
    <t>RELATIONSHIP WITH THE APPLICANT</t>
    <phoneticPr fontId="4"/>
  </si>
  <si>
    <t>査 証 申 請 予 定 地</t>
    <rPh sb="0" eb="1">
      <t>サ</t>
    </rPh>
    <rPh sb="2" eb="3">
      <t>アカシ</t>
    </rPh>
    <rPh sb="4" eb="5">
      <t>サル</t>
    </rPh>
    <rPh sb="6" eb="7">
      <t>ショウ</t>
    </rPh>
    <rPh sb="8" eb="9">
      <t>ヨ</t>
    </rPh>
    <rPh sb="10" eb="11">
      <t>サダム</t>
    </rPh>
    <rPh sb="12" eb="13">
      <t>チ</t>
    </rPh>
    <phoneticPr fontId="1"/>
  </si>
  <si>
    <t>都市名</t>
    <rPh sb="0" eb="3">
      <t>トシメイ</t>
    </rPh>
    <phoneticPr fontId="1"/>
  </si>
  <si>
    <t>PLACE TO APPLY FOR VISA</t>
    <phoneticPr fontId="4"/>
  </si>
  <si>
    <t>NAME OF CITY　</t>
    <phoneticPr fontId="4"/>
  </si>
  <si>
    <t>犯罪を理由する処分を受けたことの有無（日本国外におけるものを含む）</t>
    <phoneticPr fontId="1"/>
  </si>
  <si>
    <t>CRIMINAL　RECORD（IN　JAPAN/OVERSEAS）</t>
    <phoneticPr fontId="4"/>
  </si>
  <si>
    <t>　　有（具体的内容</t>
    <phoneticPr fontId="1"/>
  </si>
  <si>
    <t>）</t>
  </si>
  <si>
    <t>無</t>
    <phoneticPr fontId="4"/>
  </si>
  <si>
    <t>　　　YES　（DETAILS</t>
    <phoneticPr fontId="4"/>
  </si>
  <si>
    <t>）</t>
    <phoneticPr fontId="4"/>
  </si>
  <si>
    <t>NO</t>
    <phoneticPr fontId="4"/>
  </si>
  <si>
    <t>続　　柄</t>
    <rPh sb="0" eb="1">
      <t>ゾク</t>
    </rPh>
    <rPh sb="3" eb="4">
      <t>エ</t>
    </rPh>
    <phoneticPr fontId="1"/>
  </si>
  <si>
    <t>勤務先/通学先名</t>
    <rPh sb="0" eb="3">
      <t>キンムサキ</t>
    </rPh>
    <rPh sb="4" eb="7">
      <t>ツウガクサキ</t>
    </rPh>
    <rPh sb="7" eb="8">
      <t>メイ</t>
    </rPh>
    <phoneticPr fontId="1"/>
  </si>
  <si>
    <t>RELATIONSHIP</t>
    <phoneticPr fontId="4"/>
  </si>
  <si>
    <t>NAME</t>
    <phoneticPr fontId="4"/>
  </si>
  <si>
    <t>PLACE OF EMPLOYMENT/SCHOOL</t>
    <phoneticPr fontId="4"/>
  </si>
  <si>
    <t>経　 費　 支　 弁　 書</t>
    <rPh sb="0" eb="1">
      <t>キョウ</t>
    </rPh>
    <rPh sb="3" eb="4">
      <t>ヒ</t>
    </rPh>
    <rPh sb="6" eb="7">
      <t>シ</t>
    </rPh>
    <rPh sb="9" eb="10">
      <t>ベン</t>
    </rPh>
    <rPh sb="12" eb="13">
      <t>ショ</t>
    </rPh>
    <phoneticPr fontId="5"/>
  </si>
  <si>
    <t>STATEMENT ＯＦ FINANCIAL SUPPORT</t>
    <phoneticPr fontId="5"/>
  </si>
  <si>
    <t>日 本 国 法 務 省 大臣　　殿</t>
    <rPh sb="0" eb="1">
      <t>ヒ</t>
    </rPh>
    <rPh sb="2" eb="3">
      <t>ホン</t>
    </rPh>
    <rPh sb="4" eb="5">
      <t>クニ</t>
    </rPh>
    <rPh sb="6" eb="7">
      <t>ホウ</t>
    </rPh>
    <rPh sb="8" eb="9">
      <t>ツトム</t>
    </rPh>
    <rPh sb="10" eb="11">
      <t>ショウ</t>
    </rPh>
    <rPh sb="12" eb="14">
      <t>ダイジン</t>
    </rPh>
    <rPh sb="16" eb="17">
      <t>ドノ</t>
    </rPh>
    <phoneticPr fontId="5"/>
  </si>
  <si>
    <t>TO THE JAPANESE MINISTER OF JUSTICE</t>
    <phoneticPr fontId="5"/>
  </si>
  <si>
    <t>国      籍</t>
    <rPh sb="0" eb="1">
      <t>クニ</t>
    </rPh>
    <rPh sb="7" eb="8">
      <t>セキ</t>
    </rPh>
    <phoneticPr fontId="5"/>
  </si>
  <si>
    <t>(NATIONALITY)</t>
    <phoneticPr fontId="5"/>
  </si>
  <si>
    <t>氏      名</t>
    <rPh sb="0" eb="1">
      <t>シ</t>
    </rPh>
    <rPh sb="7" eb="8">
      <t>メイ</t>
    </rPh>
    <phoneticPr fontId="5"/>
  </si>
  <si>
    <t>(STUDENT’S NAME)</t>
    <phoneticPr fontId="5"/>
  </si>
  <si>
    <t>FAMILY NAME</t>
    <phoneticPr fontId="5"/>
  </si>
  <si>
    <t>GIVEN NAME</t>
    <phoneticPr fontId="5"/>
  </si>
  <si>
    <t>生年月日</t>
    <rPh sb="0" eb="4">
      <t>セイネンガッピ</t>
    </rPh>
    <phoneticPr fontId="5"/>
  </si>
  <si>
    <t>(DATE OF BIRTH)</t>
    <phoneticPr fontId="5"/>
  </si>
  <si>
    <t>性別</t>
    <rPh sb="0" eb="2">
      <t>セイベツ</t>
    </rPh>
    <phoneticPr fontId="5"/>
  </si>
  <si>
    <t>SEX</t>
    <phoneticPr fontId="5"/>
  </si>
  <si>
    <t>私は、このたび上記の者が日本国に</t>
    <rPh sb="0" eb="1">
      <t>ワタシ</t>
    </rPh>
    <rPh sb="7" eb="9">
      <t>ジョウキ</t>
    </rPh>
    <rPh sb="10" eb="11">
      <t>モノ</t>
    </rPh>
    <rPh sb="12" eb="15">
      <t>ニホンコク</t>
    </rPh>
    <phoneticPr fontId="5"/>
  </si>
  <si>
    <t>在    留    中</t>
    <rPh sb="0" eb="1">
      <t>ザイ</t>
    </rPh>
    <rPh sb="5" eb="6">
      <t>トメ</t>
    </rPh>
    <rPh sb="10" eb="11">
      <t>ナカ</t>
    </rPh>
    <phoneticPr fontId="5"/>
  </si>
  <si>
    <t>の経費支弁者になりましたので、下記の通り経費支弁の</t>
    <rPh sb="1" eb="6">
      <t>ケイヒシベンシャ</t>
    </rPh>
    <rPh sb="15" eb="17">
      <t>カキ</t>
    </rPh>
    <rPh sb="18" eb="19">
      <t>トオ</t>
    </rPh>
    <rPh sb="20" eb="22">
      <t>ケイヒ</t>
    </rPh>
    <rPh sb="22" eb="24">
      <t>シベン</t>
    </rPh>
    <phoneticPr fontId="5"/>
  </si>
  <si>
    <t>入国した場合</t>
    <rPh sb="0" eb="2">
      <t>ニュウコク</t>
    </rPh>
    <rPh sb="4" eb="6">
      <t>バアイ</t>
    </rPh>
    <phoneticPr fontId="5"/>
  </si>
  <si>
    <t>引受け経緯を説明するとともに経費支弁について証明します。</t>
    <rPh sb="0" eb="2">
      <t>ヒキウケ</t>
    </rPh>
    <rPh sb="3" eb="5">
      <t>ケイイ</t>
    </rPh>
    <rPh sb="6" eb="8">
      <t>セツメイ</t>
    </rPh>
    <rPh sb="14" eb="18">
      <t>ケイヒシベン</t>
    </rPh>
    <rPh sb="22" eb="24">
      <t>ショウメイ</t>
    </rPh>
    <phoneticPr fontId="5"/>
  </si>
  <si>
    <t>IN THE CACE THAT THE ABOVE STUDENT ENTERS JAPAN, I WILL GUARANTEE TO PAY ALL ASSOCIATED COSTS.</t>
    <phoneticPr fontId="5"/>
  </si>
  <si>
    <t xml:space="preserve"> HERE I WILL PROVIDE EXPLANATION AND PROOF OF MY FINANCIAL ABILITY TO DO SO, AS DETAILED BELOW.</t>
    <phoneticPr fontId="5"/>
  </si>
  <si>
    <t>1.  経費支弁の引受経緯（申請者との関係も含めて具体的に記入して下さい。）</t>
    <rPh sb="4" eb="8">
      <t>ケイヒシベン</t>
    </rPh>
    <rPh sb="9" eb="11">
      <t>ヒキウケ</t>
    </rPh>
    <rPh sb="11" eb="13">
      <t>ケイイ</t>
    </rPh>
    <rPh sb="14" eb="17">
      <t>シンセイシャ</t>
    </rPh>
    <rPh sb="19" eb="21">
      <t>カンケイ</t>
    </rPh>
    <rPh sb="22" eb="23">
      <t>フク</t>
    </rPh>
    <rPh sb="25" eb="28">
      <t>グタイテキ</t>
    </rPh>
    <rPh sb="29" eb="31">
      <t>キニュウ</t>
    </rPh>
    <rPh sb="33" eb="34">
      <t>クダ</t>
    </rPh>
    <phoneticPr fontId="5"/>
  </si>
  <si>
    <t xml:space="preserve"> THE EXPLANATION OF SPONSORSHIP ( THE PEASON WHY YOU WILL PROVIDE PAYMENT OF THE APPLICANT’S </t>
    <phoneticPr fontId="5"/>
  </si>
  <si>
    <t>COSTS, AND　A CLEAR EXPLANATION ABOUT YOUR RELATIONSHIP TO THE STUDENT. )</t>
    <phoneticPr fontId="5"/>
  </si>
  <si>
    <r>
      <t xml:space="preserve">2.  経費支弁内容　 </t>
    </r>
    <r>
      <rPr>
        <sz val="8"/>
        <color indexed="63"/>
        <rFont val="HGP明朝E"/>
        <family val="1"/>
        <charset val="128"/>
      </rPr>
      <t>DETAILS OF PAYMENT</t>
    </r>
    <rPh sb="4" eb="6">
      <t>ケイヒ</t>
    </rPh>
    <rPh sb="6" eb="8">
      <t>シベン</t>
    </rPh>
    <rPh sb="8" eb="10">
      <t>ナイヨウ</t>
    </rPh>
    <phoneticPr fontId="5"/>
  </si>
  <si>
    <t>　　私</t>
    <rPh sb="2" eb="3">
      <t>ワタクシ</t>
    </rPh>
    <phoneticPr fontId="5"/>
  </si>
  <si>
    <t>は、上記の者の日本国滞在について、下記の通り経費支弁をする事</t>
    <rPh sb="2" eb="4">
      <t>ジョウキ</t>
    </rPh>
    <rPh sb="5" eb="6">
      <t>モノ</t>
    </rPh>
    <rPh sb="7" eb="12">
      <t>ニホンコクタイザイ</t>
    </rPh>
    <rPh sb="17" eb="19">
      <t>カキ</t>
    </rPh>
    <rPh sb="20" eb="21">
      <t>トオ</t>
    </rPh>
    <rPh sb="22" eb="26">
      <t>ケイヒシベン</t>
    </rPh>
    <rPh sb="29" eb="30">
      <t>コト</t>
    </rPh>
    <phoneticPr fontId="5"/>
  </si>
  <si>
    <t>を証明します。又、在留期間更新許可申請の際には、送金証明又は本人名義の預金通帳（送金事実、経費</t>
    <rPh sb="1" eb="3">
      <t>ショウメイ</t>
    </rPh>
    <rPh sb="7" eb="8">
      <t>マタ</t>
    </rPh>
    <rPh sb="9" eb="17">
      <t>ザイリュウキカンコウシンキョカ</t>
    </rPh>
    <rPh sb="17" eb="19">
      <t>シンセイ</t>
    </rPh>
    <rPh sb="20" eb="21">
      <t>サイ</t>
    </rPh>
    <rPh sb="24" eb="28">
      <t>ソウキンショウメイ</t>
    </rPh>
    <rPh sb="28" eb="29">
      <t>マタ</t>
    </rPh>
    <rPh sb="30" eb="34">
      <t>ホンニンメイギ</t>
    </rPh>
    <rPh sb="35" eb="39">
      <t>ヨキンツウチョウ</t>
    </rPh>
    <rPh sb="40" eb="42">
      <t>ソウキン</t>
    </rPh>
    <rPh sb="42" eb="44">
      <t>ジジツ</t>
    </rPh>
    <rPh sb="45" eb="47">
      <t>ケイヒ</t>
    </rPh>
    <phoneticPr fontId="5"/>
  </si>
  <si>
    <t>支弁事実が記載されたもの）の写し等で、生活費等の支弁事実を明らかにする書類を提出します。</t>
    <rPh sb="0" eb="2">
      <t>シベン</t>
    </rPh>
    <rPh sb="2" eb="4">
      <t>ジジツ</t>
    </rPh>
    <rPh sb="5" eb="7">
      <t>キサイ</t>
    </rPh>
    <rPh sb="14" eb="15">
      <t>ウツシ</t>
    </rPh>
    <rPh sb="16" eb="17">
      <t>トウ</t>
    </rPh>
    <rPh sb="19" eb="23">
      <t>セイカツヒトウ</t>
    </rPh>
    <rPh sb="24" eb="28">
      <t>シベンジジツ</t>
    </rPh>
    <rPh sb="29" eb="30">
      <t>アキ</t>
    </rPh>
    <rPh sb="35" eb="37">
      <t>ショルイ</t>
    </rPh>
    <rPh sb="38" eb="40">
      <t>テイシュツ</t>
    </rPh>
    <phoneticPr fontId="5"/>
  </si>
  <si>
    <t>I</t>
  </si>
  <si>
    <t>IN RELATION TO THE ABOVE STUDENT, PROMISE TO PROVIDE PROOF MY</t>
    <phoneticPr fontId="5"/>
  </si>
  <si>
    <t xml:space="preserve">ABILITY TO PAY EXPENSES. IN ADDITION, IN THE CASE OF VISA EXTENSION, REPORTS ALL MONEY REMITTED TO </t>
    <phoneticPr fontId="5"/>
  </si>
  <si>
    <t xml:space="preserve">THE STUDENT’S BANK ACCOUNT （MENTIONING DETAILS OF THE AMOUNT OF MONEY REMITTED), AND SUBMIT  </t>
    <phoneticPr fontId="5"/>
  </si>
  <si>
    <t>PAYMENT REPORTS THAT CLARIFY THE OF LIVING EXPENSES ETC.</t>
    <phoneticPr fontId="5"/>
  </si>
  <si>
    <t>記</t>
    <rPh sb="0" eb="1">
      <t>キ</t>
    </rPh>
    <phoneticPr fontId="5"/>
  </si>
  <si>
    <t>( 1 )</t>
  </si>
  <si>
    <t>学　 費</t>
    <rPh sb="0" eb="1">
      <t>ガク</t>
    </rPh>
    <rPh sb="3" eb="4">
      <t>ヒ</t>
    </rPh>
    <phoneticPr fontId="5"/>
  </si>
  <si>
    <t>年間</t>
    <rPh sb="0" eb="2">
      <t>ネンカン</t>
    </rPh>
    <phoneticPr fontId="5"/>
  </si>
  <si>
    <t>円</t>
    <rPh sb="0" eb="1">
      <t>エン</t>
    </rPh>
    <phoneticPr fontId="5"/>
  </si>
  <si>
    <t>SCHOOL FEES</t>
    <phoneticPr fontId="5"/>
  </si>
  <si>
    <t>ANNUALLY</t>
    <phoneticPr fontId="5"/>
  </si>
  <si>
    <t>YEN</t>
    <phoneticPr fontId="5"/>
  </si>
  <si>
    <t>( 2 )</t>
  </si>
  <si>
    <t>生活費</t>
    <rPh sb="0" eb="3">
      <t>セイカツヒ</t>
    </rPh>
    <phoneticPr fontId="5"/>
  </si>
  <si>
    <t>月額</t>
    <rPh sb="0" eb="2">
      <t>ゲツガク</t>
    </rPh>
    <phoneticPr fontId="5"/>
  </si>
  <si>
    <t>LIVING EXPENSES</t>
    <phoneticPr fontId="5"/>
  </si>
  <si>
    <t>MONTHLY</t>
    <phoneticPr fontId="5"/>
  </si>
  <si>
    <t>( 3 )</t>
  </si>
  <si>
    <t>支弁方法</t>
    <rPh sb="0" eb="4">
      <t>シベンホウホウ</t>
    </rPh>
    <phoneticPr fontId="5"/>
  </si>
  <si>
    <t>（送金・振込等支弁方法を具体的に書いて下さい）</t>
    <rPh sb="1" eb="3">
      <t>ソウキン</t>
    </rPh>
    <rPh sb="4" eb="6">
      <t>フリコミ</t>
    </rPh>
    <rPh sb="6" eb="7">
      <t>ナド</t>
    </rPh>
    <rPh sb="7" eb="11">
      <t>シベンホウホウ</t>
    </rPh>
    <rPh sb="12" eb="15">
      <t>グタイテキ</t>
    </rPh>
    <rPh sb="16" eb="17">
      <t>カ</t>
    </rPh>
    <rPh sb="19" eb="20">
      <t>クダ</t>
    </rPh>
    <phoneticPr fontId="5"/>
  </si>
  <si>
    <t>METHOD OF PAYMENT （ CLEARLY EXPLAIN HOW YOU PROPOSE TO PAY THE REQUIRED STUDY FEES )</t>
    <phoneticPr fontId="5"/>
  </si>
  <si>
    <t>外国から送金</t>
    <rPh sb="0" eb="2">
      <t>ガイコク</t>
    </rPh>
    <rPh sb="4" eb="6">
      <t>ソウキン</t>
    </rPh>
    <phoneticPr fontId="5"/>
  </si>
  <si>
    <t>外国から携行</t>
    <rPh sb="0" eb="2">
      <t>ガイコク</t>
    </rPh>
    <rPh sb="4" eb="6">
      <t>ケイコウ</t>
    </rPh>
    <phoneticPr fontId="5"/>
  </si>
  <si>
    <t>入学時携行</t>
    <rPh sb="0" eb="2">
      <t>ニュウガク</t>
    </rPh>
    <rPh sb="2" eb="3">
      <t>トキ</t>
    </rPh>
    <rPh sb="3" eb="5">
      <t>ケイコウ</t>
    </rPh>
    <phoneticPr fontId="5"/>
  </si>
  <si>
    <t>REMITTANCE　FROM　ABROAD</t>
    <phoneticPr fontId="5"/>
  </si>
  <si>
    <t>CARRYING　FROM　ABROAD</t>
    <phoneticPr fontId="5"/>
  </si>
  <si>
    <r>
      <t>作成年月日：</t>
    </r>
    <r>
      <rPr>
        <sz val="9"/>
        <color indexed="23"/>
        <rFont val="HGP明朝E"/>
        <family val="1"/>
      </rPr>
      <t>DATE OF MAKING:</t>
    </r>
    <rPh sb="0" eb="2">
      <t>サクセイ</t>
    </rPh>
    <rPh sb="2" eb="5">
      <t>ネンガッピ</t>
    </rPh>
    <phoneticPr fontId="5"/>
  </si>
  <si>
    <t>YEAR   　　 MONTH  　　   DAY</t>
    <phoneticPr fontId="5"/>
  </si>
  <si>
    <t>支弁者住所</t>
    <rPh sb="0" eb="2">
      <t>シベン</t>
    </rPh>
    <rPh sb="2" eb="3">
      <t>シャ</t>
    </rPh>
    <rPh sb="3" eb="5">
      <t>ジュウショ</t>
    </rPh>
    <phoneticPr fontId="5"/>
  </si>
  <si>
    <t>電話番号</t>
    <phoneticPr fontId="5"/>
  </si>
  <si>
    <t>GUARANTOR ADDRESS</t>
    <phoneticPr fontId="5"/>
  </si>
  <si>
    <t>TELEPHONE</t>
    <phoneticPr fontId="5"/>
  </si>
  <si>
    <t xml:space="preserve">支弁者氏名 </t>
    <rPh sb="0" eb="2">
      <t>シベン</t>
    </rPh>
    <rPh sb="2" eb="3">
      <t>シャ</t>
    </rPh>
    <rPh sb="3" eb="4">
      <t>シ</t>
    </rPh>
    <rPh sb="4" eb="5">
      <t>メイ</t>
    </rPh>
    <phoneticPr fontId="5"/>
  </si>
  <si>
    <t>（署名）</t>
    <phoneticPr fontId="5"/>
  </si>
  <si>
    <t>GUARANTOR　NAME（ SIGNATURE）</t>
    <phoneticPr fontId="5"/>
  </si>
  <si>
    <t>学生との関係</t>
    <rPh sb="0" eb="2">
      <t>ガクセイ</t>
    </rPh>
    <rPh sb="4" eb="6">
      <t>カンケイ</t>
    </rPh>
    <phoneticPr fontId="5"/>
  </si>
  <si>
    <t>RELATIONSHIP TO STUDENT</t>
    <phoneticPr fontId="5"/>
  </si>
  <si>
    <t>学籍番号</t>
  </si>
  <si>
    <t>入学年月日</t>
  </si>
  <si>
    <t>正式氏名（英字）</t>
  </si>
  <si>
    <t>表示用　氏名（日本語）</t>
  </si>
  <si>
    <t>ビザ申請番号</t>
  </si>
  <si>
    <t>学生ステータス</t>
  </si>
  <si>
    <t>学生ステータス 異動日</t>
  </si>
  <si>
    <t>卒業年月日</t>
  </si>
  <si>
    <t>学科コース</t>
  </si>
  <si>
    <t>年度</t>
  </si>
  <si>
    <t>期</t>
  </si>
  <si>
    <t>正式氏名（日本語）</t>
  </si>
  <si>
    <t>氏名（フリガナ）</t>
  </si>
  <si>
    <t>国籍・地域</t>
  </si>
  <si>
    <t>生年月日</t>
  </si>
  <si>
    <t>性別</t>
  </si>
  <si>
    <t>出生地</t>
  </si>
  <si>
    <t>本国居住地</t>
  </si>
  <si>
    <t>本国電話番号</t>
  </si>
  <si>
    <t>本国携帯電話番号</t>
  </si>
  <si>
    <t>配偶者の有無</t>
  </si>
  <si>
    <t>職業</t>
  </si>
  <si>
    <t>入国予定年月日</t>
  </si>
  <si>
    <t>入国年月日</t>
  </si>
  <si>
    <t>上陸許可年月日</t>
  </si>
  <si>
    <t>上陸予定港</t>
  </si>
  <si>
    <t>滞在予定期間</t>
  </si>
  <si>
    <t>査証申請予定地</t>
  </si>
  <si>
    <t>ビザ申請要否</t>
  </si>
  <si>
    <t>ビザ交付・不交付</t>
  </si>
  <si>
    <t>ビザ申請した在留資格</t>
  </si>
  <si>
    <t>ビザ申請した時期</t>
  </si>
  <si>
    <t>ビザ交付・不交付年月日</t>
  </si>
  <si>
    <t>ビザ交付備考</t>
  </si>
  <si>
    <t>ビザ申請備考</t>
  </si>
  <si>
    <t>現住所 郵便番号</t>
  </si>
  <si>
    <t>現住所</t>
  </si>
  <si>
    <t>電話番号</t>
  </si>
  <si>
    <t>携帯電話番号</t>
  </si>
  <si>
    <t>メールアドレス１</t>
  </si>
  <si>
    <t>メールアドレス２</t>
  </si>
  <si>
    <t>旅券 番号</t>
  </si>
  <si>
    <t>旅券 有効期限</t>
  </si>
  <si>
    <t>入国目的（P留学）</t>
  </si>
  <si>
    <t>入国目的（R家族滞在）</t>
  </si>
  <si>
    <t>同伴者の有無</t>
  </si>
  <si>
    <t>過去の出入国歴の有無</t>
  </si>
  <si>
    <t>出入国歴（回数）</t>
  </si>
  <si>
    <t>出入国歴（から～）</t>
  </si>
  <si>
    <t>出入国歴（～まで）</t>
  </si>
  <si>
    <t>卒業後の予定帰国</t>
  </si>
  <si>
    <t>卒業後の予定日本での進学</t>
  </si>
  <si>
    <t>卒業後の予定日本での就職</t>
  </si>
  <si>
    <t>卒業後の予定その他</t>
  </si>
  <si>
    <t>卒業後の予定その他 内容</t>
  </si>
  <si>
    <t>エージェント情報</t>
  </si>
  <si>
    <t>修学年数（小学校～最終学歴）</t>
  </si>
  <si>
    <t>最終学歴卒業</t>
  </si>
  <si>
    <t>最終学歴在学中</t>
  </si>
  <si>
    <t>最終学歴休学中</t>
  </si>
  <si>
    <t>最終学歴中退</t>
  </si>
  <si>
    <t>最終学歴博士</t>
  </si>
  <si>
    <t>最終学歴修士</t>
  </si>
  <si>
    <t>最終学歴大学</t>
  </si>
  <si>
    <t>最終学歴短期大学</t>
  </si>
  <si>
    <t>最終学歴専門学校</t>
  </si>
  <si>
    <t>最終学歴高等学校</t>
  </si>
  <si>
    <t>最終学歴中学校</t>
  </si>
  <si>
    <t>最終学歴小学校</t>
  </si>
  <si>
    <t>最終学歴その他</t>
  </si>
  <si>
    <t>最終学歴その他（理由）</t>
  </si>
  <si>
    <t>最終学歴学校名</t>
  </si>
  <si>
    <t>最終学歴卒業又は卒業見込み年月</t>
  </si>
  <si>
    <t>最終学歴中退学校名</t>
  </si>
  <si>
    <t>日本語能力・試験名</t>
  </si>
  <si>
    <t>日本語能力・級または点数</t>
  </si>
  <si>
    <t>日本語教育を受けた教育機関名１</t>
  </si>
  <si>
    <t>日本語教育を受けた期間開始１</t>
  </si>
  <si>
    <t>日本語教育を受けた期間終了１</t>
  </si>
  <si>
    <t>日本語教育を受けた教育機関名２</t>
  </si>
  <si>
    <t>日本語教育を受けた期間開始２</t>
  </si>
  <si>
    <t>日本語教育を受けた期間終了２</t>
  </si>
  <si>
    <t>日本語能力 その他コメント</t>
  </si>
  <si>
    <t>日本語学習歴 機関名</t>
  </si>
  <si>
    <t>日本語学習履歴 期間開始</t>
  </si>
  <si>
    <t>日本語学習履歴 期間終了</t>
  </si>
  <si>
    <t>犯罪を理由とする処分を受けたこと</t>
  </si>
  <si>
    <t>具体的内容</t>
  </si>
  <si>
    <t>過去強制又は出国命令</t>
  </si>
  <si>
    <t>過去の出入国歴 回数</t>
  </si>
  <si>
    <t>過去強制又は出国命令 直近の送還歴</t>
  </si>
  <si>
    <t>在日親族1 続柄</t>
  </si>
  <si>
    <t>在日親族1 氏名</t>
  </si>
  <si>
    <t>在日親族1 生年月日</t>
  </si>
  <si>
    <t>在日親族1 国籍・地域</t>
  </si>
  <si>
    <t>在日親族1 同居有無</t>
  </si>
  <si>
    <t>在日親族1 通勤先</t>
  </si>
  <si>
    <t>在日親族1 在留カード番号</t>
  </si>
  <si>
    <t>在日親族2 続柄</t>
  </si>
  <si>
    <t>在日親族2 氏名</t>
  </si>
  <si>
    <t>在日親族2 生年月日</t>
  </si>
  <si>
    <t>在日親族2 国籍・地域</t>
  </si>
  <si>
    <t>在日親族2 同居有無</t>
  </si>
  <si>
    <t>在日親族2 通勤先</t>
  </si>
  <si>
    <t>在日親族2 在留カード番号</t>
  </si>
  <si>
    <t>代理人氏名</t>
  </si>
  <si>
    <t>代理人本人との関係</t>
  </si>
  <si>
    <t>代理人住所</t>
  </si>
  <si>
    <t>代理人電話番号</t>
  </si>
  <si>
    <t>代理人携帯電話番号</t>
  </si>
  <si>
    <t>支弁方法及び月平均支弁額備考</t>
  </si>
  <si>
    <t>送金・携行の別外国からの携行金額</t>
  </si>
  <si>
    <t>送金・携行の別外国からの携行時期</t>
  </si>
  <si>
    <t>送金・携行の別外国からの携行者</t>
  </si>
  <si>
    <t>送金・携行の別外国からの携行者との関係</t>
  </si>
  <si>
    <t>送金・携行の別外国からの送金金額</t>
  </si>
  <si>
    <t>送金・携行の別外国からの送金時期</t>
  </si>
  <si>
    <t>送金・携行の別その他金額</t>
  </si>
  <si>
    <t>経費支弁者支弁者１ 氏名</t>
  </si>
  <si>
    <t>経費支弁者支弁者１ 住所</t>
  </si>
  <si>
    <t>経費支弁者支弁者１ 電話番号</t>
  </si>
  <si>
    <t>経費支弁者支弁者１ 職業 勤務先名</t>
  </si>
  <si>
    <t>経費支弁者支弁者１ 勤務先電話番号</t>
  </si>
  <si>
    <t>経費支弁者支弁者１ 年収</t>
  </si>
  <si>
    <t>経費支弁者支弁者１ コメント、為替レートなど</t>
  </si>
  <si>
    <t>経費支弁者支弁者２ 氏名</t>
  </si>
  <si>
    <t>経費支弁者支弁者２ 住所</t>
  </si>
  <si>
    <t>経費支弁者支弁者２ 電話番号</t>
  </si>
  <si>
    <t>経費支弁者支弁者２ 職業 勤務先名</t>
  </si>
  <si>
    <t>経費支弁者支弁者２ 勤務先電話番号</t>
  </si>
  <si>
    <t>経費支弁者支弁者２ 年収</t>
  </si>
  <si>
    <t>経費支弁者支弁者２ コメント、為替レートなど</t>
  </si>
  <si>
    <t>申請者との関係夫</t>
  </si>
  <si>
    <t>申請者との関係妻</t>
  </si>
  <si>
    <t>申請者との関係父</t>
  </si>
  <si>
    <t>申請者との関係母</t>
  </si>
  <si>
    <t>申請者との関係祖父</t>
  </si>
  <si>
    <t>申請者との関係祖母</t>
  </si>
  <si>
    <t>申請者との関係養父</t>
  </si>
  <si>
    <t>申請者との関係養母</t>
  </si>
  <si>
    <t>申請者との関係兄弟姉妹</t>
  </si>
  <si>
    <t>申請者との関係叔父 伯父 叔母 伯母</t>
    <phoneticPr fontId="53"/>
  </si>
  <si>
    <t>申請者との関係受入教育機関</t>
  </si>
  <si>
    <t>申請者との関係友人 知人</t>
  </si>
  <si>
    <t>申請者との関係友人 知人の親戚</t>
  </si>
  <si>
    <t>申請者との関係取引関係者 現地企業等職員</t>
  </si>
  <si>
    <t>申請者との関係取引関係者 現地企業等職員の親戚</t>
  </si>
  <si>
    <t>申請者との関係その他</t>
  </si>
  <si>
    <t>申請者との関係その他 コメント</t>
  </si>
  <si>
    <t>無</t>
    <rPh sb="0" eb="1">
      <t>ナ</t>
    </rPh>
    <phoneticPr fontId="53"/>
  </si>
  <si>
    <t>成田空港</t>
    <rPh sb="0" eb="4">
      <t>ナリタ</t>
    </rPh>
    <phoneticPr fontId="53"/>
  </si>
  <si>
    <t>■</t>
    <phoneticPr fontId="53"/>
  </si>
  <si>
    <t>無</t>
    <rPh sb="0" eb="1">
      <t>ム</t>
    </rPh>
    <phoneticPr fontId="53"/>
  </si>
  <si>
    <t>受入機関代表者</t>
    <phoneticPr fontId="53"/>
  </si>
  <si>
    <t>入学金・授業料1年分735.000円は入学前に納入予定</t>
    <phoneticPr fontId="53"/>
  </si>
  <si>
    <t>留学</t>
    <rPh sb="0" eb="2">
      <t>リュウ</t>
    </rPh>
    <phoneticPr fontId="53"/>
  </si>
  <si>
    <t>無</t>
    <rPh sb="0" eb="1">
      <t>ム</t>
    </rPh>
    <phoneticPr fontId="53"/>
  </si>
  <si>
    <t>申請校舎</t>
    <rPh sb="0" eb="4">
      <t>シンセイコウシャ</t>
    </rPh>
    <phoneticPr fontId="1"/>
  </si>
  <si>
    <t>入学希望</t>
    <rPh sb="0" eb="4">
      <t>ニュウガクキ</t>
    </rPh>
    <phoneticPr fontId="53"/>
  </si>
  <si>
    <t>卒業証書発行機関</t>
  </si>
  <si>
    <t>FAMILY IN JAPAN （FATHER, MOTHER, SPOUSE, CHILDREN, SIBLINGS,GRANDPARENTS, UNCLE, AUNT OR OTHERS) AND COHABITANTS）</t>
    <phoneticPr fontId="4"/>
  </si>
  <si>
    <t>日本在住の親族（父・母・配偶者・子・兄弟姉妹・祖父母・叔(伯)父・叔(伯)母など）及び同居者</t>
    <rPh sb="0" eb="2">
      <t>ニホン</t>
    </rPh>
    <rPh sb="2" eb="4">
      <t>ザイジュウ</t>
    </rPh>
    <rPh sb="5" eb="7">
      <t>シンゾク</t>
    </rPh>
    <rPh sb="8" eb="9">
      <t>チチ</t>
    </rPh>
    <rPh sb="10" eb="11">
      <t>ハハ</t>
    </rPh>
    <rPh sb="12" eb="15">
      <t>ハイグウシャ</t>
    </rPh>
    <rPh sb="16" eb="17">
      <t>コ</t>
    </rPh>
    <rPh sb="18" eb="20">
      <t>キョウダイ</t>
    </rPh>
    <rPh sb="20" eb="22">
      <t>シマイ</t>
    </rPh>
    <rPh sb="23" eb="26">
      <t>ソフボ</t>
    </rPh>
    <rPh sb="27" eb="28">
      <t>シュク</t>
    </rPh>
    <rPh sb="29" eb="30">
      <t>ハク</t>
    </rPh>
    <rPh sb="31" eb="32">
      <t>チチ</t>
    </rPh>
    <rPh sb="33" eb="34">
      <t>シュク</t>
    </rPh>
    <rPh sb="35" eb="36">
      <t>ハク</t>
    </rPh>
    <rPh sb="37" eb="38">
      <t>ハハ</t>
    </rPh>
    <rPh sb="41" eb="42">
      <t>オヨ</t>
    </rPh>
    <rPh sb="43" eb="46">
      <t>ドウキョシャ</t>
    </rPh>
    <phoneticPr fontId="1"/>
  </si>
  <si>
    <t>国　籍・地　域</t>
    <phoneticPr fontId="4"/>
  </si>
  <si>
    <t>NATIONALITY/REGION</t>
    <phoneticPr fontId="4"/>
  </si>
  <si>
    <t>同居予定の有無</t>
    <phoneticPr fontId="4"/>
  </si>
  <si>
    <t>INTENDED TO RESIDE
WITH APPLICANT OR NOT</t>
    <phoneticPr fontId="4"/>
  </si>
  <si>
    <t>在留カード番号																																											
																																特別永住者証明書番号</t>
    <rPh sb="0" eb="2">
      <t>ザイリュウ</t>
    </rPh>
    <rPh sb="5" eb="7">
      <t>バンゴウ</t>
    </rPh>
    <rPh sb="83" eb="85">
      <t>トクベツ</t>
    </rPh>
    <rPh sb="85" eb="88">
      <t>エイジュウシャ</t>
    </rPh>
    <rPh sb="88" eb="91">
      <t>ショウメイショ</t>
    </rPh>
    <rPh sb="91" eb="93">
      <t>バンゴウ</t>
    </rPh>
    <phoneticPr fontId="1"/>
  </si>
  <si>
    <t>RESIDENCE CARD NUMBER
SPECIAL PERMANENT RESIDENT CERTIFICATE NUMBER</t>
    <phoneticPr fontId="4"/>
  </si>
  <si>
    <t>必要</t>
    <rPh sb="0" eb="2">
      <t>ヒツ</t>
    </rPh>
    <phoneticPr fontId="53"/>
  </si>
  <si>
    <t>円</t>
    <rPh sb="0" eb="1">
      <t>エン</t>
    </rPh>
    <phoneticPr fontId="5"/>
  </si>
  <si>
    <t>YEN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</si>
</sst>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(Y)&quot;m&quot;月(M)&quot;d&quot;日(D)&quot;"/>
    <numFmt numFmtId="177" formatCode="0_);\(0\)"/>
    <numFmt numFmtId="178" formatCode="yyyy&quot;年&quot;m&quot;月&quot;d&quot;日&quot;;@"/>
    <numFmt numFmtId="179" formatCode="yyyy/m/d;@"/>
    <numFmt numFmtId="180" formatCode="yyyy\-mm\-dd;@"/>
    <numFmt numFmtId="181" formatCode="0_ "/>
    <numFmt numFmtId="182" formatCode="#,##0_);[Red]\(#,##0\)"/>
  </numFmts>
  <fonts count="66"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</font>
    <font>
      <sz val="8"/>
      <color indexed="63"/>
      <name val="HGP明朝E"/>
      <family val="1"/>
      <charset val="128"/>
    </font>
    <font>
      <sz val="8"/>
      <color indexed="63"/>
      <name val="HG明朝B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HGP明朝E"/>
      <family val="1"/>
      <charset val="128"/>
    </font>
    <font>
      <sz val="10"/>
      <name val="HG明朝B"/>
      <family val="1"/>
      <charset val="128"/>
    </font>
    <font>
      <sz val="8"/>
      <name val="HG明朝B"/>
      <family val="1"/>
      <charset val="128"/>
    </font>
    <font>
      <sz val="8"/>
      <name val="HGP明朝E"/>
      <family val="1"/>
      <charset val="128"/>
    </font>
    <font>
      <sz val="6"/>
      <color indexed="63"/>
      <name val="HGP明朝E"/>
      <family val="1"/>
      <charset val="128"/>
    </font>
    <font>
      <sz val="9"/>
      <name val="HGP明朝E"/>
      <family val="1"/>
      <charset val="128"/>
    </font>
    <font>
      <sz val="22"/>
      <name val="HGP明朝E"/>
      <family val="1"/>
      <charset val="128"/>
    </font>
    <font>
      <sz val="6"/>
      <color indexed="23"/>
      <name val="HGP明朝E"/>
      <family val="1"/>
      <charset val="128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HGP明朝E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HG明朝B"/>
      <family val="1"/>
      <charset val="128"/>
    </font>
    <font>
      <sz val="8"/>
      <color theme="1"/>
      <name val="HG明朝B"/>
      <family val="1"/>
      <charset val="128"/>
    </font>
    <font>
      <sz val="14"/>
      <color theme="1"/>
      <name val="HG明朝B"/>
      <family val="1"/>
      <charset val="128"/>
    </font>
    <font>
      <sz val="8"/>
      <color theme="1" tint="0.34998626667073579"/>
      <name val="ＭＳ Ｐ明朝"/>
      <family val="1"/>
      <charset val="128"/>
    </font>
    <font>
      <sz val="10"/>
      <color theme="1" tint="0.34998626667073579"/>
      <name val="HG明朝B"/>
      <family val="1"/>
      <charset val="128"/>
    </font>
    <font>
      <sz val="8"/>
      <color theme="1" tint="0.34998626667073579"/>
      <name val="HG明朝B"/>
      <family val="1"/>
      <charset val="128"/>
    </font>
    <font>
      <sz val="7"/>
      <color theme="1" tint="0.34998626667073579"/>
      <name val="HG明朝B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0"/>
      <color theme="1" tint="0.34998626667073579"/>
      <name val="HGP明朝E"/>
      <family val="1"/>
      <charset val="128"/>
    </font>
    <font>
      <sz val="8"/>
      <color theme="1" tint="0.34998626667073579"/>
      <name val="HGP明朝E"/>
      <family val="1"/>
      <charset val="128"/>
    </font>
    <font>
      <sz val="7.5"/>
      <color theme="1"/>
      <name val="HGP明朝E"/>
      <family val="1"/>
      <charset val="128"/>
    </font>
    <font>
      <sz val="10"/>
      <color theme="1"/>
      <name val="HGP明朝B"/>
      <family val="1"/>
      <charset val="128"/>
    </font>
    <font>
      <sz val="7.4"/>
      <color theme="1" tint="0.34998626667073579"/>
      <name val="HGP明朝E"/>
      <family val="1"/>
      <charset val="128"/>
    </font>
    <font>
      <sz val="8"/>
      <color theme="1" tint="0.499984740745262"/>
      <name val="HG明朝B"/>
      <family val="1"/>
      <charset val="128"/>
    </font>
    <font>
      <sz val="6"/>
      <color theme="1" tint="0.34998626667073579"/>
      <name val="HGP明朝E"/>
      <family val="1"/>
      <charset val="128"/>
    </font>
    <font>
      <sz val="7"/>
      <color theme="1" tint="0.34998626667073579"/>
      <name val="HGP明朝E"/>
      <family val="1"/>
      <charset val="128"/>
    </font>
    <font>
      <sz val="6"/>
      <color theme="1" tint="0.499984740745262"/>
      <name val="HGP明朝E"/>
      <family val="1"/>
      <charset val="128"/>
    </font>
    <font>
      <sz val="6"/>
      <color theme="1" tint="0.499984740745262"/>
      <name val="ＭＳ Ｐゴシック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 tint="0.34998626667073579"/>
      <name val="Arial"/>
      <family val="2"/>
    </font>
    <font>
      <sz val="9"/>
      <color theme="1" tint="0.34998626667073579"/>
      <name val="HGP明朝E"/>
      <family val="1"/>
      <charset val="128"/>
    </font>
    <font>
      <sz val="20"/>
      <color theme="1"/>
      <name val="HGP明朝E"/>
      <family val="1"/>
      <charset val="128"/>
    </font>
    <font>
      <sz val="5"/>
      <color theme="1" tint="0.34998626667073579"/>
      <name val="HGP明朝E"/>
      <family val="1"/>
      <charset val="128"/>
    </font>
    <font>
      <sz val="12"/>
      <color theme="1"/>
      <name val="HG明朝B"/>
      <family val="1"/>
      <charset val="128"/>
    </font>
    <font>
      <sz val="9"/>
      <color theme="1"/>
      <name val="HG明朝B"/>
      <family val="1"/>
      <charset val="128"/>
    </font>
    <font>
      <sz val="20"/>
      <color theme="1"/>
      <name val="HG明朝B"/>
      <family val="1"/>
      <charset val="128"/>
    </font>
    <font>
      <sz val="14"/>
      <color theme="1"/>
      <name val="HGP明朝E"/>
      <family val="1"/>
      <charset val="128"/>
    </font>
    <font>
      <sz val="6"/>
      <name val="Arial"/>
      <family val="2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indexed="23"/>
      <name val="HGP明朝E"/>
      <family val="1"/>
    </font>
    <font>
      <sz val="11"/>
      <color rgb="FF006100"/>
      <name val="ＭＳ Ｐゴシック"/>
      <family val="2"/>
      <charset val="128"/>
      <scheme val="minor"/>
    </font>
    <font>
      <sz val="12"/>
      <color rgb="FF212529"/>
      <name val="Segoe UI"/>
      <family val="2"/>
    </font>
    <font>
      <sz val="6"/>
      <color theme="1" tint="0.34998626667073579"/>
      <name val="HG明朝B"/>
      <family val="1"/>
      <charset val="128"/>
    </font>
    <font>
      <sz val="4"/>
      <color theme="1" tint="0.34998626667073579"/>
      <name val="HG明朝B"/>
      <family val="1"/>
      <charset val="128"/>
    </font>
    <font>
      <sz val="6"/>
      <color theme="1"/>
      <name val="HG明朝B"/>
      <family val="1"/>
      <charset val="128"/>
    </font>
    <font>
      <sz val="10"/>
      <name val="微软雅黑"/>
      <family val="1"/>
      <charset val="134"/>
    </font>
    <font>
      <sz val="8"/>
      <color theme="1"/>
      <name val="HGP明朝E"/>
      <family val="1"/>
    </font>
    <font>
      <sz val="10"/>
      <color theme="1"/>
      <name val="HGP明朝E"/>
      <family val="1"/>
      <charset val="128"/>
    </font>
    <font>
      <sz val="8"/>
      <color theme="1" tint="0.249977111117893"/>
      <name val="HGP明朝E"/>
      <family val="1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8" fillId="0" borderId="0">
      <alignment vertical="center"/>
    </xf>
    <xf numFmtId="0" fontId="54" fillId="0" borderId="0"/>
    <xf numFmtId="0" fontId="56" fillId="3" borderId="0" applyNumberFormat="0" applyBorder="0" applyAlignment="0" applyProtection="0">
      <alignment vertical="center"/>
    </xf>
  </cellStyleXfs>
  <cellXfs count="326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1" applyFont="1">
      <alignment vertical="center"/>
    </xf>
    <xf numFmtId="0" fontId="20" fillId="0" borderId="0" xfId="1" applyFont="1">
      <alignment vertical="center"/>
    </xf>
    <xf numFmtId="0" fontId="30" fillId="0" borderId="0" xfId="1" applyFont="1">
      <alignment vertical="center"/>
    </xf>
    <xf numFmtId="0" fontId="19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49" fontId="19" fillId="0" borderId="0" xfId="1" applyNumberFormat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0" fontId="32" fillId="0" borderId="0" xfId="1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0" xfId="0" applyFont="1" applyProtection="1">
      <alignment vertical="center"/>
      <protection locked="0"/>
    </xf>
    <xf numFmtId="0" fontId="3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4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177" fontId="19" fillId="0" borderId="0" xfId="0" applyNumberFormat="1" applyFo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center" vertical="center" shrinkToFit="1"/>
      <protection locked="0"/>
    </xf>
    <xf numFmtId="0" fontId="31" fillId="0" borderId="0" xfId="1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19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shrinkToFit="1"/>
    </xf>
    <xf numFmtId="0" fontId="7" fillId="0" borderId="0" xfId="0" applyFont="1" applyProtection="1">
      <alignment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0" fontId="36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11" fillId="0" borderId="0" xfId="0" applyFont="1">
      <alignment vertical="center"/>
    </xf>
    <xf numFmtId="0" fontId="38" fillId="0" borderId="0" xfId="1" applyFont="1">
      <alignment vertical="center"/>
    </xf>
    <xf numFmtId="0" fontId="11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179" fontId="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 wrapText="1"/>
    </xf>
    <xf numFmtId="0" fontId="14" fillId="0" borderId="1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15" fillId="0" borderId="0" xfId="0" applyFont="1" applyAlignment="1" applyProtection="1">
      <alignment vertical="center" shrinkToFit="1"/>
      <protection locked="0"/>
    </xf>
    <xf numFmtId="0" fontId="41" fillId="0" borderId="0" xfId="0" applyFont="1" applyAlignment="1">
      <alignment horizontal="center" vertical="center" wrapText="1"/>
    </xf>
    <xf numFmtId="176" fontId="42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 applyProtection="1">
      <alignment vertical="center" wrapText="1"/>
      <protection locked="0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76" fontId="14" fillId="0" borderId="0" xfId="0" applyNumberFormat="1" applyFont="1" applyProtection="1">
      <alignment vertical="center"/>
      <protection locked="0"/>
    </xf>
    <xf numFmtId="0" fontId="44" fillId="0" borderId="1" xfId="0" applyFont="1" applyBorder="1">
      <alignment vertical="center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0" fillId="0" borderId="0" xfId="0" applyAlignment="1"/>
    <xf numFmtId="0" fontId="37" fillId="0" borderId="0" xfId="0" applyFont="1">
      <alignment vertical="center"/>
    </xf>
    <xf numFmtId="0" fontId="11" fillId="2" borderId="0" xfId="0" applyFont="1" applyFill="1" applyAlignment="1" applyProtection="1">
      <alignment vertical="center" shrinkToFit="1"/>
      <protection locked="0"/>
    </xf>
    <xf numFmtId="0" fontId="11" fillId="2" borderId="0" xfId="0" applyFont="1" applyFill="1" applyAlignment="1" applyProtection="1">
      <alignment vertical="center" shrinkToFit="1"/>
      <protection locked="0" hidden="1"/>
    </xf>
    <xf numFmtId="0" fontId="32" fillId="0" borderId="0" xfId="1" applyFont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horizontal="center" vertical="center" wrapText="1"/>
      <protection locked="0" hidden="1"/>
    </xf>
    <xf numFmtId="14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54" fillId="0" borderId="0" xfId="2"/>
    <xf numFmtId="0" fontId="28" fillId="0" borderId="5" xfId="0" applyFont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 applyProtection="1">
      <alignment horizontal="center" vertical="center" shrinkToFit="1"/>
      <protection locked="0" hidden="1"/>
    </xf>
    <xf numFmtId="0" fontId="56" fillId="3" borderId="3" xfId="3" applyBorder="1">
      <alignment vertical="center"/>
    </xf>
    <xf numFmtId="181" fontId="0" fillId="0" borderId="0" xfId="0" applyNumberFormat="1">
      <alignment vertical="center"/>
    </xf>
    <xf numFmtId="0" fontId="57" fillId="0" borderId="0" xfId="0" applyFont="1">
      <alignment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14" fontId="16" fillId="0" borderId="1" xfId="0" applyNumberFormat="1" applyFont="1" applyBorder="1" applyAlignment="1" applyProtection="1">
      <alignment horizontal="center" vertical="center" shrinkToFit="1"/>
      <protection locked="0"/>
    </xf>
    <xf numFmtId="0" fontId="20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179" fontId="19" fillId="0" borderId="2" xfId="1" applyNumberFormat="1" applyFont="1" applyBorder="1" applyAlignment="1" applyProtection="1">
      <alignment horizontal="center" vertical="center"/>
      <protection hidden="1"/>
    </xf>
    <xf numFmtId="0" fontId="58" fillId="0" borderId="30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58" fillId="0" borderId="7" xfId="0" applyFont="1" applyBorder="1" applyAlignment="1">
      <alignment vertical="top"/>
    </xf>
    <xf numFmtId="0" fontId="22" fillId="0" borderId="7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62" fillId="0" borderId="0" xfId="1" applyFont="1" applyAlignment="1">
      <alignment horizontal="center" vertical="center"/>
    </xf>
    <xf numFmtId="0" fontId="63" fillId="0" borderId="0" xfId="1" applyFont="1">
      <alignment vertical="center"/>
    </xf>
    <xf numFmtId="0" fontId="64" fillId="0" borderId="0" xfId="0" applyFont="1">
      <alignment vertical="center"/>
    </xf>
    <xf numFmtId="3" fontId="19" fillId="0" borderId="2" xfId="1" applyNumberFormat="1" applyFont="1" applyBorder="1" applyAlignment="1" applyProtection="1">
      <alignment horizontal="right" vertical="center"/>
      <protection hidden="1"/>
    </xf>
    <xf numFmtId="0" fontId="27" fillId="0" borderId="2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8" fillId="0" borderId="31" xfId="0" applyFont="1" applyBorder="1" applyAlignment="1" applyProtection="1">
      <alignment horizontal="left" vertical="center" wrapText="1" indent="1"/>
      <protection locked="0"/>
    </xf>
    <xf numFmtId="0" fontId="8" fillId="0" borderId="20" xfId="0" applyFont="1" applyBorder="1" applyAlignment="1" applyProtection="1">
      <alignment horizontal="left" vertical="center" wrapText="1" indent="1"/>
      <protection locked="0"/>
    </xf>
    <xf numFmtId="0" fontId="8" fillId="0" borderId="21" xfId="0" applyFont="1" applyBorder="1" applyAlignment="1" applyProtection="1">
      <alignment horizontal="left" vertical="center" wrapText="1" indent="1"/>
      <protection locked="0"/>
    </xf>
    <xf numFmtId="0" fontId="8" fillId="0" borderId="19" xfId="0" applyFont="1" applyBorder="1" applyAlignment="1" applyProtection="1">
      <alignment horizontal="lef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0" fontId="8" fillId="0" borderId="22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7" fillId="0" borderId="19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49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9" fillId="0" borderId="0" xfId="0" applyFont="1" applyAlignment="1">
      <alignment horizontal="center" vertical="center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 indent="1"/>
      <protection locked="0"/>
    </xf>
    <xf numFmtId="0" fontId="7" fillId="0" borderId="20" xfId="0" applyFont="1" applyBorder="1" applyAlignment="1" applyProtection="1">
      <alignment horizontal="left" vertical="center" indent="1"/>
      <protection locked="0"/>
    </xf>
    <xf numFmtId="0" fontId="7" fillId="0" borderId="21" xfId="0" applyFont="1" applyBorder="1" applyAlignment="1" applyProtection="1">
      <alignment horizontal="left" vertical="center" indent="1"/>
      <protection locked="0"/>
    </xf>
    <xf numFmtId="0" fontId="7" fillId="0" borderId="22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179" fontId="8" fillId="0" borderId="42" xfId="0" applyNumberFormat="1" applyFont="1" applyBorder="1" applyAlignment="1" applyProtection="1">
      <alignment horizontal="center" vertical="center" shrinkToFit="1"/>
      <protection locked="0"/>
    </xf>
    <xf numFmtId="179" fontId="8" fillId="0" borderId="30" xfId="0" applyNumberFormat="1" applyFont="1" applyBorder="1" applyAlignment="1" applyProtection="1">
      <alignment horizontal="center" vertical="center" shrinkToFit="1"/>
      <protection locked="0"/>
    </xf>
    <xf numFmtId="179" fontId="8" fillId="0" borderId="31" xfId="0" applyNumberFormat="1" applyFont="1" applyBorder="1" applyAlignment="1" applyProtection="1">
      <alignment horizontal="center" vertical="center" shrinkToFit="1"/>
      <protection locked="0"/>
    </xf>
    <xf numFmtId="179" fontId="8" fillId="0" borderId="20" xfId="0" applyNumberFormat="1" applyFont="1" applyBorder="1" applyAlignment="1" applyProtection="1">
      <alignment horizontal="center" vertical="center" shrinkToFit="1"/>
      <protection locked="0"/>
    </xf>
    <xf numFmtId="179" fontId="8" fillId="0" borderId="38" xfId="0" applyNumberFormat="1" applyFont="1" applyBorder="1" applyAlignment="1" applyProtection="1">
      <alignment horizontal="center" vertical="center" shrinkToFit="1"/>
      <protection locked="0"/>
    </xf>
    <xf numFmtId="179" fontId="8" fillId="0" borderId="44" xfId="0" applyNumberFormat="1" applyFont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Alignment="1" applyProtection="1">
      <alignment horizontal="center" vertical="center" shrinkToFit="1"/>
      <protection locked="0"/>
    </xf>
    <xf numFmtId="179" fontId="8" fillId="0" borderId="24" xfId="0" applyNumberFormat="1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3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horizontal="center" vertical="center" wrapText="1" shrinkToFit="1"/>
      <protection locked="0"/>
    </xf>
    <xf numFmtId="0" fontId="7" fillId="0" borderId="9" xfId="0" applyFont="1" applyBorder="1" applyAlignment="1" applyProtection="1">
      <alignment horizontal="center" vertical="center" wrapText="1" shrinkToFit="1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179" fontId="8" fillId="0" borderId="43" xfId="0" applyNumberFormat="1" applyFont="1" applyBorder="1" applyAlignment="1" applyProtection="1">
      <alignment horizontal="center" vertical="center" shrinkToFit="1"/>
      <protection locked="0"/>
    </xf>
    <xf numFmtId="179" fontId="8" fillId="0" borderId="40" xfId="0" applyNumberFormat="1" applyFont="1" applyBorder="1" applyAlignment="1" applyProtection="1">
      <alignment horizontal="center" vertical="center" shrinkToFit="1"/>
      <protection locked="0"/>
    </xf>
    <xf numFmtId="179" fontId="8" fillId="0" borderId="7" xfId="0" applyNumberFormat="1" applyFont="1" applyBorder="1" applyAlignment="1" applyProtection="1">
      <alignment horizontal="center" vertical="center" shrinkToFit="1"/>
      <protection locked="0"/>
    </xf>
    <xf numFmtId="179" fontId="8" fillId="0" borderId="41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 wrapText="1" shrinkToFit="1"/>
      <protection locked="0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7" fillId="0" borderId="41" xfId="0" applyFont="1" applyBorder="1" applyAlignment="1" applyProtection="1">
      <alignment horizontal="center" vertical="center" wrapText="1" shrinkToFit="1"/>
      <protection locked="0"/>
    </xf>
    <xf numFmtId="0" fontId="59" fillId="0" borderId="30" xfId="0" applyFont="1" applyBorder="1" applyAlignment="1">
      <alignment horizontal="center" vertical="center" wrapText="1" shrinkToFit="1"/>
    </xf>
    <xf numFmtId="0" fontId="59" fillId="0" borderId="30" xfId="0" applyFont="1" applyBorder="1" applyAlignment="1">
      <alignment horizontal="center" vertical="center" shrinkToFit="1"/>
    </xf>
    <xf numFmtId="0" fontId="59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 applyProtection="1">
      <alignment horizontal="left" vertical="center" indent="1"/>
      <protection locked="0"/>
    </xf>
    <xf numFmtId="0" fontId="7" fillId="0" borderId="7" xfId="0" applyFont="1" applyBorder="1" applyAlignment="1" applyProtection="1">
      <alignment horizontal="left" vertical="center" indent="1"/>
      <protection locked="0"/>
    </xf>
    <xf numFmtId="0" fontId="7" fillId="0" borderId="28" xfId="0" applyFont="1" applyBorder="1" applyAlignment="1" applyProtection="1">
      <alignment horizontal="left" vertical="center" indent="1"/>
      <protection locked="0"/>
    </xf>
    <xf numFmtId="0" fontId="28" fillId="0" borderId="2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60" fillId="0" borderId="46" xfId="0" applyFont="1" applyBorder="1" applyAlignment="1">
      <alignment horizontal="center" vertical="center" wrapText="1" shrinkToFit="1"/>
    </xf>
    <xf numFmtId="0" fontId="60" fillId="0" borderId="46" xfId="0" applyFont="1" applyBorder="1" applyAlignment="1">
      <alignment horizontal="center" vertical="center" shrinkToFit="1"/>
    </xf>
    <xf numFmtId="0" fontId="60" fillId="0" borderId="47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58" fillId="0" borderId="19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59" fillId="0" borderId="19" xfId="0" applyFont="1" applyBorder="1" applyAlignment="1">
      <alignment horizontal="center" vertical="center" wrapText="1" shrinkToFit="1"/>
    </xf>
    <xf numFmtId="0" fontId="59" fillId="0" borderId="2" xfId="0" applyFont="1" applyBorder="1" applyAlignment="1">
      <alignment horizontal="center" vertical="center" shrinkToFit="1"/>
    </xf>
    <xf numFmtId="0" fontId="59" fillId="0" borderId="9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61" fillId="0" borderId="1" xfId="0" applyFont="1" applyBorder="1" applyAlignment="1" applyProtection="1">
      <alignment horizontal="center" vertical="center"/>
      <protection locked="0"/>
    </xf>
    <xf numFmtId="179" fontId="8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0" fontId="27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/>
      <protection locked="0" hidden="1"/>
    </xf>
    <xf numFmtId="0" fontId="22" fillId="0" borderId="0" xfId="0" applyFont="1" applyAlignment="1" applyProtection="1">
      <alignment horizontal="center" vertical="center"/>
      <protection locked="0" hidden="1"/>
    </xf>
    <xf numFmtId="0" fontId="22" fillId="0" borderId="1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26" fillId="0" borderId="28" xfId="0" applyFont="1" applyBorder="1" applyAlignment="1">
      <alignment horizontal="center" vertical="top"/>
    </xf>
    <xf numFmtId="0" fontId="8" fillId="0" borderId="1" xfId="0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 shrinkToFit="1"/>
      <protection locked="0"/>
    </xf>
    <xf numFmtId="0" fontId="48" fillId="0" borderId="1" xfId="0" applyFont="1" applyBorder="1" applyAlignment="1" applyProtection="1">
      <alignment horizontal="center" vertical="center" shrinkToFit="1"/>
      <protection locked="0"/>
    </xf>
    <xf numFmtId="0" fontId="26" fillId="0" borderId="1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 hidden="1"/>
    </xf>
    <xf numFmtId="0" fontId="52" fillId="0" borderId="1" xfId="0" applyFont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78" fontId="16" fillId="0" borderId="4" xfId="0" applyNumberFormat="1" applyFont="1" applyBorder="1" applyAlignment="1" applyProtection="1">
      <alignment horizontal="center" vertical="center" wrapText="1"/>
      <protection locked="0"/>
    </xf>
    <xf numFmtId="178" fontId="16" fillId="0" borderId="1" xfId="0" applyNumberFormat="1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52" fillId="0" borderId="4" xfId="0" applyFont="1" applyBorder="1" applyAlignment="1" applyProtection="1">
      <alignment horizontal="left" vertical="center" wrapText="1" shrinkToFit="1"/>
      <protection locked="0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 wrapText="1"/>
    </xf>
    <xf numFmtId="179" fontId="16" fillId="0" borderId="1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right" vertical="center" wrapText="1"/>
    </xf>
    <xf numFmtId="0" fontId="39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>
      <alignment horizontal="left" vertical="center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9" fillId="0" borderId="2" xfId="0" applyFont="1" applyBorder="1" applyAlignment="1" applyProtection="1">
      <alignment horizontal="center" vertical="center" shrinkToFit="1"/>
      <protection hidden="1"/>
    </xf>
    <xf numFmtId="0" fontId="47" fillId="0" borderId="0" xfId="0" applyFont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178" fontId="19" fillId="0" borderId="0" xfId="0" applyNumberFormat="1" applyFont="1" applyAlignment="1" applyProtection="1">
      <alignment horizontal="center" vertical="center"/>
      <protection locked="0"/>
    </xf>
    <xf numFmtId="178" fontId="1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46" fillId="0" borderId="0" xfId="0" applyFont="1" applyAlignment="1">
      <alignment horizontal="center" vertical="center"/>
    </xf>
    <xf numFmtId="0" fontId="52" fillId="0" borderId="1" xfId="0" applyFont="1" applyBorder="1" applyAlignment="1" applyProtection="1">
      <alignment horizontal="left" vertical="center" wrapText="1"/>
      <protection locked="0"/>
    </xf>
    <xf numFmtId="0" fontId="52" fillId="0" borderId="4" xfId="0" applyFont="1" applyBorder="1" applyAlignment="1" applyProtection="1">
      <alignment horizontal="left" vertical="center" wrapText="1"/>
      <protection locked="0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shrinkToFit="1"/>
      <protection hidden="1"/>
    </xf>
    <xf numFmtId="0" fontId="31" fillId="0" borderId="0" xfId="0" applyFont="1" applyAlignment="1">
      <alignment horizontal="center" vertical="center" wrapText="1"/>
    </xf>
    <xf numFmtId="0" fontId="45" fillId="0" borderId="6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hidden="1"/>
    </xf>
    <xf numFmtId="0" fontId="39" fillId="0" borderId="0" xfId="0" applyFont="1" applyAlignment="1">
      <alignment horizontal="left" vertical="center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4" xfId="0" applyFont="1" applyBorder="1" applyAlignment="1" applyProtection="1">
      <alignment horizontal="center" vertical="center"/>
      <protection locked="0"/>
    </xf>
    <xf numFmtId="0" fontId="3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78" fontId="16" fillId="0" borderId="1" xfId="0" applyNumberFormat="1" applyFont="1" applyBorder="1" applyAlignment="1" applyProtection="1">
      <alignment horizontal="center" vertical="center"/>
      <protection locked="0"/>
    </xf>
    <xf numFmtId="178" fontId="16" fillId="0" borderId="4" xfId="0" applyNumberFormat="1" applyFont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  <protection hidden="1"/>
    </xf>
    <xf numFmtId="179" fontId="6" fillId="0" borderId="2" xfId="1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27" fillId="0" borderId="20" xfId="0" applyFont="1" applyBorder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20" fillId="0" borderId="2" xfId="1" applyFont="1" applyBorder="1" applyAlignment="1" applyProtection="1">
      <alignment horizontal="center" vertical="center"/>
      <protection locked="0"/>
    </xf>
    <xf numFmtId="179" fontId="19" fillId="0" borderId="2" xfId="1" applyNumberFormat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 shrinkToFit="1"/>
      <protection hidden="1"/>
    </xf>
    <xf numFmtId="0" fontId="9" fillId="0" borderId="2" xfId="1" applyFont="1" applyBorder="1" applyAlignment="1" applyProtection="1">
      <alignment horizontal="center" vertical="center" shrinkToFit="1"/>
      <protection hidden="1"/>
    </xf>
    <xf numFmtId="0" fontId="9" fillId="0" borderId="2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 indent="1"/>
      <protection locked="0"/>
    </xf>
    <xf numFmtId="0" fontId="19" fillId="0" borderId="0" xfId="1" applyFont="1" applyAlignment="1">
      <alignment horizontal="right" vertical="center"/>
    </xf>
    <xf numFmtId="0" fontId="17" fillId="0" borderId="2" xfId="1" applyFont="1" applyBorder="1" applyAlignment="1" applyProtection="1">
      <alignment horizontal="left" vertical="center" wrapText="1" shrinkToFit="1"/>
      <protection hidden="1"/>
    </xf>
    <xf numFmtId="0" fontId="38" fillId="0" borderId="0" xfId="1" applyFont="1" applyAlignment="1">
      <alignment horizontal="center" vertical="center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30" fillId="0" borderId="0" xfId="1" applyFont="1" applyAlignment="1">
      <alignment horizontal="center" vertical="center"/>
    </xf>
    <xf numFmtId="3" fontId="19" fillId="0" borderId="2" xfId="1" applyNumberFormat="1" applyFont="1" applyBorder="1" applyAlignment="1" applyProtection="1">
      <alignment horizontal="center" vertical="center"/>
      <protection locked="0"/>
    </xf>
    <xf numFmtId="0" fontId="19" fillId="0" borderId="2" xfId="1" applyFont="1" applyBorder="1" applyAlignment="1" applyProtection="1">
      <alignment horizontal="center" vertical="center"/>
      <protection locked="0"/>
    </xf>
    <xf numFmtId="182" fontId="19" fillId="0" borderId="2" xfId="1" applyNumberFormat="1" applyFont="1" applyBorder="1" applyAlignment="1" applyProtection="1">
      <alignment horizontal="center" vertical="center"/>
      <protection locked="0" hidden="1"/>
    </xf>
    <xf numFmtId="0" fontId="20" fillId="0" borderId="0" xfId="1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2F52C562-CD89-4125-BADB-F22DA29796B4}"/>
    <cellStyle name="良い" xfId="3" builtinId="26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FF"/>
      <color rgb="FFFFCC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56</xdr:row>
          <xdr:rowOff>161925</xdr:rowOff>
        </xdr:from>
        <xdr:to>
          <xdr:col>0</xdr:col>
          <xdr:colOff>419100</xdr:colOff>
          <xdr:row>58</xdr:row>
          <xdr:rowOff>114300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590550</xdr:colOff>
          <xdr:row>56</xdr:row>
          <xdr:rowOff>152400</xdr:rowOff>
        </xdr:from>
        <xdr:to>
          <xdr:col>13</xdr:col>
          <xdr:colOff>142875</xdr:colOff>
          <xdr:row>59</xdr:row>
          <xdr:rowOff>57150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733425</xdr:colOff>
          <xdr:row>84</xdr:row>
          <xdr:rowOff>19050</xdr:rowOff>
        </xdr:from>
        <xdr:to>
          <xdr:col>7</xdr:col>
          <xdr:colOff>209550</xdr:colOff>
          <xdr:row>86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就職希望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83</xdr:row>
          <xdr:rowOff>161925</xdr:rowOff>
        </xdr:from>
        <xdr:to>
          <xdr:col>11</xdr:col>
          <xdr:colOff>285750</xdr:colOff>
          <xdr:row>86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事業経営希望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84</xdr:row>
          <xdr:rowOff>47625</xdr:rowOff>
        </xdr:from>
        <xdr:to>
          <xdr:col>17</xdr:col>
          <xdr:colOff>342900</xdr:colOff>
          <xdr:row>86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84</xdr:row>
          <xdr:rowOff>9525</xdr:rowOff>
        </xdr:from>
        <xdr:to>
          <xdr:col>4</xdr:col>
          <xdr:colOff>123825</xdr:colOff>
          <xdr:row>86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進学希望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0</xdr:colOff>
      <xdr:row>63</xdr:row>
      <xdr:rowOff>103909</xdr:rowOff>
    </xdr:from>
    <xdr:to>
      <xdr:col>19</xdr:col>
      <xdr:colOff>467590</xdr:colOff>
      <xdr:row>81</xdr:row>
      <xdr:rowOff>181841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0" y="11949545"/>
          <a:ext cx="7187045" cy="4026478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ja-JP" altLang="en-US" sz="1100" cap="all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48</xdr:row>
          <xdr:rowOff>0</xdr:rowOff>
        </xdr:from>
        <xdr:to>
          <xdr:col>6</xdr:col>
          <xdr:colOff>295275</xdr:colOff>
          <xdr:row>50</xdr:row>
          <xdr:rowOff>47625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48</xdr:row>
          <xdr:rowOff>0</xdr:rowOff>
        </xdr:from>
        <xdr:to>
          <xdr:col>2</xdr:col>
          <xdr:colOff>104775</xdr:colOff>
          <xdr:row>50</xdr:row>
          <xdr:rowOff>57150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3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51</xdr:row>
      <xdr:rowOff>0</xdr:rowOff>
    </xdr:from>
    <xdr:to>
      <xdr:col>16</xdr:col>
      <xdr:colOff>495300</xdr:colOff>
      <xdr:row>54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42875" y="7886700"/>
          <a:ext cx="6210300" cy="5619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cap="all" baseline="0"/>
            <a:t>BanK TransfEr</a:t>
          </a:r>
        </a:p>
        <a:p>
          <a:endParaRPr kumimoji="1" lang="ja-JP" altLang="en-US" sz="1100" cap="all" baseline="0"/>
        </a:p>
      </xdr:txBody>
    </xdr:sp>
    <xdr:clientData/>
  </xdr:twoCellAnchor>
  <xdr:twoCellAnchor>
    <xdr:from>
      <xdr:col>1</xdr:col>
      <xdr:colOff>9525</xdr:colOff>
      <xdr:row>23</xdr:row>
      <xdr:rowOff>161925</xdr:rowOff>
    </xdr:from>
    <xdr:to>
      <xdr:col>17</xdr:col>
      <xdr:colOff>0</xdr:colOff>
      <xdr:row>30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2400" y="3762375"/>
          <a:ext cx="6210300" cy="9810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cap="all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ln w="3175"/>
      </a:spPr>
      <a:bodyPr vertOverflow="clip" horzOverflow="clip" wrap="square" rtlCol="0" anchor="t"/>
      <a:lstStyle>
        <a:defPPr algn="l">
          <a:defRPr kumimoji="1" sz="1100" cap="all" baseline="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B8D2-7F2E-48A4-9E73-5714724C0764}">
  <dimension ref="A2:B8"/>
  <sheetViews>
    <sheetView workbookViewId="0"/>
  </sheetViews>
  <sheetFormatPr defaultRowHeight="13.5"/>
  <cols>
    <col min="1" max="1" width="25.75" customWidth="1"/>
    <col min="2" max="2" width="29.75" customWidth="1"/>
  </cols>
  <sheetData>
    <row r="2" spans="1:2" ht="33" customHeight="1">
      <c r="A2" s="94" t="s">
        <v>389</v>
      </c>
      <c r="B2" s="94"/>
    </row>
    <row r="3" spans="1:2" ht="33" customHeight="1"/>
    <row r="4" spans="1:2" ht="33" customHeight="1"/>
    <row r="5" spans="1:2" ht="33" customHeight="1"/>
    <row r="6" spans="1:2" ht="33" customHeight="1"/>
    <row r="7" spans="1:2" ht="33" customHeight="1"/>
    <row r="8" spans="1:2" ht="33" customHeight="1"/>
  </sheetData>
  <phoneticPr fontId="53"/>
  <dataValidations count="1">
    <dataValidation type="list" allowBlank="1" showInputMessage="1" showErrorMessage="1" sqref="B2" xr:uid="{8A58D8A5-ACD1-4457-A492-2DC9B8CDE605}">
      <formula1>"AKB東京国際学院,浦和国際学院　東京校,浦和国際学院　埼玉校,浦和国際学院　浦和校"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5"/>
  <sheetViews>
    <sheetView tabSelected="1" view="pageBreakPreview" zoomScaleNormal="100" zoomScaleSheetLayoutView="100" workbookViewId="0"/>
  </sheetViews>
  <sheetFormatPr defaultRowHeight="13.5"/>
  <cols>
    <col min="1" max="1" width="8.625" customWidth="1"/>
    <col min="2" max="2" width="1.625" customWidth="1"/>
    <col min="3" max="3" width="11.625" customWidth="1"/>
    <col min="4" max="4" width="1.625" customWidth="1"/>
    <col min="5" max="5" width="2.625" customWidth="1"/>
    <col min="6" max="6" width="8.625" customWidth="1"/>
    <col min="7" max="7" width="1.625" customWidth="1"/>
    <col min="8" max="8" width="7.125" customWidth="1"/>
    <col min="9" max="9" width="1.5" customWidth="1"/>
    <col min="10" max="10" width="4.625" customWidth="1"/>
    <col min="11" max="11" width="1.25" customWidth="1"/>
    <col min="12" max="12" width="9.25" customWidth="1"/>
    <col min="13" max="13" width="1.625" customWidth="1"/>
    <col min="14" max="14" width="4.625" customWidth="1"/>
    <col min="15" max="16" width="2.625" customWidth="1"/>
    <col min="17" max="21" width="4.625" customWidth="1"/>
  </cols>
  <sheetData>
    <row r="1" spans="1:19" ht="10.5" customHeight="1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2" customHeight="1" thickTop="1">
      <c r="A2" s="9"/>
      <c r="B2" s="5"/>
      <c r="C2" s="5"/>
      <c r="D2" s="5"/>
      <c r="E2" s="5"/>
      <c r="F2" s="232" t="s">
        <v>92</v>
      </c>
      <c r="G2" s="233"/>
      <c r="H2" s="233"/>
      <c r="I2" s="233"/>
      <c r="J2" s="233"/>
      <c r="K2" s="233"/>
      <c r="L2" s="234"/>
      <c r="M2" s="5"/>
      <c r="N2" s="5"/>
      <c r="O2" s="5"/>
      <c r="P2" s="5"/>
      <c r="Q2" s="244" t="s">
        <v>93</v>
      </c>
      <c r="R2" s="245"/>
      <c r="S2" s="246"/>
    </row>
    <row r="3" spans="1:19" ht="9.9499999999999993" customHeight="1">
      <c r="A3" s="10"/>
      <c r="B3" s="11"/>
      <c r="C3" s="11"/>
      <c r="D3" s="5"/>
      <c r="E3" s="5"/>
      <c r="F3" s="235"/>
      <c r="G3" s="236"/>
      <c r="H3" s="236"/>
      <c r="I3" s="236"/>
      <c r="J3" s="236"/>
      <c r="K3" s="236"/>
      <c r="L3" s="237"/>
      <c r="M3" s="5"/>
      <c r="N3" s="5"/>
      <c r="O3" s="11"/>
      <c r="P3" s="11"/>
      <c r="Q3" s="247"/>
      <c r="R3" s="248"/>
      <c r="S3" s="249"/>
    </row>
    <row r="4" spans="1:19" ht="9.9499999999999993" customHeight="1">
      <c r="A4" s="5"/>
      <c r="B4" s="5"/>
      <c r="C4" s="5"/>
      <c r="D4" s="5"/>
      <c r="E4" s="5"/>
      <c r="F4" s="235"/>
      <c r="G4" s="236"/>
      <c r="H4" s="236"/>
      <c r="I4" s="236"/>
      <c r="J4" s="236"/>
      <c r="K4" s="236"/>
      <c r="L4" s="237"/>
      <c r="M4" s="5"/>
      <c r="N4" s="5"/>
      <c r="O4" s="11"/>
      <c r="P4" s="11"/>
      <c r="Q4" s="247"/>
      <c r="R4" s="248"/>
      <c r="S4" s="249"/>
    </row>
    <row r="5" spans="1:19" ht="3.75" customHeight="1">
      <c r="A5" s="5"/>
      <c r="B5" s="5"/>
      <c r="C5" s="5"/>
      <c r="D5" s="5"/>
      <c r="E5" s="5"/>
      <c r="F5" s="235"/>
      <c r="G5" s="236"/>
      <c r="H5" s="236"/>
      <c r="I5" s="236"/>
      <c r="J5" s="236"/>
      <c r="K5" s="236"/>
      <c r="L5" s="237"/>
      <c r="M5" s="5"/>
      <c r="N5" s="5"/>
      <c r="O5" s="11"/>
      <c r="P5" s="11"/>
      <c r="Q5" s="247"/>
      <c r="R5" s="248"/>
      <c r="S5" s="249"/>
    </row>
    <row r="6" spans="1:19" ht="14.25" thickBot="1">
      <c r="A6" s="5"/>
      <c r="B6" s="5"/>
      <c r="C6" s="5"/>
      <c r="D6" s="5"/>
      <c r="E6" s="5"/>
      <c r="F6" s="238" t="s">
        <v>94</v>
      </c>
      <c r="G6" s="239"/>
      <c r="H6" s="239"/>
      <c r="I6" s="239"/>
      <c r="J6" s="239"/>
      <c r="K6" s="239"/>
      <c r="L6" s="240"/>
      <c r="M6" s="5"/>
      <c r="N6" s="5"/>
      <c r="O6" s="11"/>
      <c r="P6" s="11"/>
      <c r="Q6" s="247"/>
      <c r="R6" s="248"/>
      <c r="S6" s="249"/>
    </row>
    <row r="7" spans="1:19" ht="9" customHeight="1" thickTop="1">
      <c r="A7" s="5"/>
      <c r="B7" s="5"/>
      <c r="C7" s="5"/>
      <c r="D7" s="5"/>
      <c r="E7" s="5"/>
      <c r="F7" s="6"/>
      <c r="G7" s="6"/>
      <c r="H7" s="27"/>
      <c r="I7" s="6"/>
      <c r="J7" s="6"/>
      <c r="K7" s="6"/>
      <c r="L7" s="6"/>
      <c r="M7" s="5"/>
      <c r="N7" s="5"/>
      <c r="O7" s="11"/>
      <c r="P7" s="11"/>
      <c r="Q7" s="247"/>
      <c r="R7" s="248"/>
      <c r="S7" s="249"/>
    </row>
    <row r="8" spans="1:19">
      <c r="A8" s="5" t="s">
        <v>95</v>
      </c>
      <c r="B8" s="5" t="s">
        <v>96</v>
      </c>
      <c r="C8" s="5" t="s">
        <v>97</v>
      </c>
      <c r="D8" s="5"/>
      <c r="E8" s="242"/>
      <c r="F8" s="242"/>
      <c r="G8" s="242"/>
      <c r="H8" s="242"/>
      <c r="I8" s="5"/>
      <c r="J8" s="242"/>
      <c r="K8" s="242"/>
      <c r="L8" s="242"/>
      <c r="M8" s="242"/>
      <c r="N8" s="242"/>
      <c r="O8" s="11"/>
      <c r="P8" s="11"/>
      <c r="Q8" s="247"/>
      <c r="R8" s="248"/>
      <c r="S8" s="249"/>
    </row>
    <row r="9" spans="1:19" ht="15" customHeight="1">
      <c r="A9" s="51" t="s">
        <v>98</v>
      </c>
      <c r="B9" s="5"/>
      <c r="C9" s="15" t="s">
        <v>99</v>
      </c>
      <c r="D9" s="5" t="s">
        <v>96</v>
      </c>
      <c r="E9" s="243"/>
      <c r="F9" s="243"/>
      <c r="G9" s="243"/>
      <c r="H9" s="243"/>
      <c r="I9" s="49"/>
      <c r="J9" s="243"/>
      <c r="K9" s="243"/>
      <c r="L9" s="243"/>
      <c r="M9" s="243"/>
      <c r="N9" s="243"/>
      <c r="O9" s="11"/>
      <c r="P9" s="11"/>
      <c r="Q9" s="247"/>
      <c r="R9" s="248"/>
      <c r="S9" s="249"/>
    </row>
    <row r="10" spans="1:19" ht="9.9499999999999993" customHeight="1">
      <c r="A10" s="5"/>
      <c r="B10" s="5"/>
      <c r="D10" s="5"/>
      <c r="E10" s="225" t="s">
        <v>100</v>
      </c>
      <c r="F10" s="225"/>
      <c r="G10" s="225"/>
      <c r="H10" s="225"/>
      <c r="I10" s="11"/>
      <c r="J10" s="225" t="s">
        <v>101</v>
      </c>
      <c r="K10" s="225"/>
      <c r="L10" s="225"/>
      <c r="M10" s="225"/>
      <c r="N10" s="225"/>
      <c r="O10" s="11"/>
      <c r="P10" s="11"/>
      <c r="Q10" s="247"/>
      <c r="R10" s="248"/>
      <c r="S10" s="249"/>
    </row>
    <row r="11" spans="1:19" ht="4.1500000000000004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1"/>
      <c r="P11" s="11"/>
      <c r="Q11" s="250"/>
      <c r="R11" s="251"/>
      <c r="S11" s="252"/>
    </row>
    <row r="12" spans="1:19">
      <c r="A12" s="5"/>
      <c r="B12" s="5"/>
      <c r="C12" s="5" t="s">
        <v>102</v>
      </c>
      <c r="D12" s="5" t="s">
        <v>96</v>
      </c>
      <c r="E12" s="212"/>
      <c r="F12" s="212"/>
      <c r="G12" s="212"/>
      <c r="H12" s="2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>
      <c r="A13" s="5"/>
      <c r="B13" s="5"/>
      <c r="C13" s="12" t="s">
        <v>103</v>
      </c>
      <c r="D13" s="5"/>
      <c r="E13" s="38"/>
      <c r="F13" s="38"/>
      <c r="G13" s="38"/>
      <c r="H13" s="3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ht="4.1500000000000004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ht="15" customHeight="1">
      <c r="A15" s="5" t="s">
        <v>104</v>
      </c>
      <c r="B15" s="5" t="s">
        <v>96</v>
      </c>
      <c r="C15" s="221"/>
      <c r="D15" s="212"/>
      <c r="E15" s="5"/>
      <c r="F15" s="5" t="s">
        <v>56</v>
      </c>
      <c r="G15" s="5" t="s">
        <v>96</v>
      </c>
      <c r="H15" s="222"/>
      <c r="I15" s="222"/>
      <c r="J15" s="222"/>
      <c r="K15" s="5"/>
      <c r="L15" s="5" t="s">
        <v>105</v>
      </c>
      <c r="M15" s="5" t="s">
        <v>96</v>
      </c>
      <c r="N15" s="111"/>
      <c r="O15" s="5" t="s">
        <v>106</v>
      </c>
      <c r="P15" s="5"/>
      <c r="Q15" s="5" t="s">
        <v>55</v>
      </c>
      <c r="R15" s="27"/>
      <c r="S15" s="8"/>
    </row>
    <row r="16" spans="1:19" ht="9.9499999999999993" customHeight="1">
      <c r="A16" s="12" t="s">
        <v>107</v>
      </c>
      <c r="B16" s="5"/>
      <c r="C16" s="5"/>
      <c r="D16" s="5"/>
      <c r="E16" s="5"/>
      <c r="F16" s="12" t="s">
        <v>108</v>
      </c>
      <c r="G16" s="5"/>
      <c r="H16" s="5"/>
      <c r="I16" s="28"/>
      <c r="J16" s="5"/>
      <c r="K16" s="5"/>
      <c r="L16" s="16" t="s">
        <v>109</v>
      </c>
      <c r="M16" s="5"/>
      <c r="N16" s="220" t="s">
        <v>110</v>
      </c>
      <c r="O16" s="220"/>
      <c r="P16" s="5"/>
      <c r="Q16" s="13" t="s">
        <v>111</v>
      </c>
      <c r="R16" s="92"/>
      <c r="S16" s="14"/>
    </row>
    <row r="17" spans="1:19" ht="4.1500000000000004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24" customHeight="1">
      <c r="A18" s="5" t="s">
        <v>112</v>
      </c>
      <c r="B18" s="5" t="s">
        <v>96</v>
      </c>
      <c r="C18" s="97"/>
      <c r="D18" s="5"/>
      <c r="E18" s="5"/>
      <c r="F18" s="5" t="s">
        <v>113</v>
      </c>
      <c r="G18" s="5" t="s">
        <v>96</v>
      </c>
      <c r="H18" s="226"/>
      <c r="I18" s="226"/>
      <c r="J18" s="226"/>
      <c r="K18" s="5"/>
      <c r="L18" s="5" t="s">
        <v>14</v>
      </c>
      <c r="M18" s="5" t="s">
        <v>96</v>
      </c>
      <c r="N18" s="223"/>
      <c r="O18" s="223"/>
      <c r="P18" s="223"/>
      <c r="Q18" s="223"/>
      <c r="R18" s="223"/>
      <c r="S18" s="223"/>
    </row>
    <row r="19" spans="1:19" ht="9.9499999999999993" customHeight="1">
      <c r="A19" s="15" t="s">
        <v>114</v>
      </c>
      <c r="B19" s="5"/>
      <c r="C19" s="227"/>
      <c r="D19" s="228"/>
      <c r="E19" s="5"/>
      <c r="F19" s="12" t="s">
        <v>115</v>
      </c>
      <c r="G19" s="5"/>
      <c r="H19" s="5"/>
      <c r="I19" s="5"/>
      <c r="J19" s="5"/>
      <c r="K19" s="5"/>
      <c r="L19" s="12" t="s">
        <v>116</v>
      </c>
      <c r="M19" s="5"/>
      <c r="N19" s="5"/>
      <c r="O19" s="5"/>
      <c r="P19" s="5"/>
      <c r="Q19" s="5"/>
      <c r="R19" s="5"/>
      <c r="S19" s="5"/>
    </row>
    <row r="20" spans="1:19" ht="4.1500000000000004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24" customHeight="1">
      <c r="A21" s="5" t="s">
        <v>117</v>
      </c>
      <c r="B21" s="5" t="s">
        <v>96</v>
      </c>
      <c r="C21" s="224"/>
      <c r="D21" s="224"/>
      <c r="E21" s="224"/>
      <c r="F21" s="224"/>
      <c r="G21" s="224"/>
      <c r="H21" s="224"/>
      <c r="I21" s="224"/>
      <c r="J21" s="224"/>
      <c r="K21" s="5"/>
      <c r="L21" s="5" t="s">
        <v>118</v>
      </c>
      <c r="M21" s="5" t="s">
        <v>96</v>
      </c>
      <c r="N21" s="212"/>
      <c r="O21" s="212"/>
      <c r="P21" s="212"/>
      <c r="Q21" s="212"/>
      <c r="R21" s="212"/>
      <c r="S21" s="212"/>
    </row>
    <row r="22" spans="1:19" ht="9.9499999999999993" customHeight="1">
      <c r="A22" s="12" t="s">
        <v>119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16" t="s">
        <v>120</v>
      </c>
      <c r="M22" s="5"/>
      <c r="N22" s="5"/>
      <c r="O22" s="5"/>
      <c r="P22" s="5"/>
      <c r="Q22" s="5"/>
      <c r="R22" s="5"/>
      <c r="S22" s="5"/>
    </row>
    <row r="23" spans="1:19" ht="4.1500000000000004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24" customHeight="1">
      <c r="A24" s="5" t="s">
        <v>121</v>
      </c>
      <c r="B24" s="5"/>
      <c r="C24" s="5"/>
      <c r="D24" s="5" t="s">
        <v>96</v>
      </c>
      <c r="E24" s="223"/>
      <c r="F24" s="223"/>
      <c r="G24" s="223"/>
      <c r="H24" s="223"/>
      <c r="I24" s="223"/>
      <c r="J24" s="223"/>
      <c r="K24" s="5"/>
      <c r="L24" s="5" t="s">
        <v>122</v>
      </c>
      <c r="M24" s="5" t="s">
        <v>96</v>
      </c>
      <c r="N24" s="241"/>
      <c r="O24" s="241"/>
      <c r="P24" s="241"/>
      <c r="Q24" s="50" t="s">
        <v>123</v>
      </c>
      <c r="R24" s="241"/>
      <c r="S24" s="241"/>
    </row>
    <row r="25" spans="1:19" ht="9.9499999999999993" customHeight="1">
      <c r="A25" s="15" t="s">
        <v>124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12" t="s">
        <v>125</v>
      </c>
      <c r="M25" s="5"/>
      <c r="N25" s="225" t="s">
        <v>126</v>
      </c>
      <c r="O25" s="225"/>
      <c r="P25" s="225"/>
      <c r="Q25" s="7"/>
      <c r="R25" s="225" t="s">
        <v>127</v>
      </c>
      <c r="S25" s="225"/>
    </row>
    <row r="26" spans="1:19" ht="4.1500000000000004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ht="3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>
      <c r="A28" s="5" t="s">
        <v>128</v>
      </c>
      <c r="B28" s="5" t="s">
        <v>96</v>
      </c>
      <c r="C28" s="12" t="s">
        <v>129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ht="5.0999999999999996" customHeight="1">
      <c r="A29" s="5"/>
      <c r="B29" s="5"/>
      <c r="C29" s="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>
      <c r="A30" s="5"/>
      <c r="B30" s="5"/>
      <c r="C30" s="253"/>
      <c r="D30" s="253"/>
      <c r="E30" s="25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5.0999999999999996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>
      <c r="A32" s="5"/>
      <c r="B32" s="5"/>
      <c r="C32" s="5" t="s">
        <v>130</v>
      </c>
      <c r="D32" s="5" t="s">
        <v>96</v>
      </c>
      <c r="E32" s="212"/>
      <c r="F32" s="212"/>
      <c r="G32" s="212"/>
      <c r="H32" s="212"/>
      <c r="I32" s="212"/>
      <c r="J32" s="212"/>
      <c r="K32" s="5"/>
      <c r="L32" s="5" t="s">
        <v>131</v>
      </c>
      <c r="M32" s="5" t="s">
        <v>96</v>
      </c>
      <c r="N32" s="222"/>
      <c r="O32" s="222"/>
      <c r="P32" s="222"/>
      <c r="Q32" s="222"/>
      <c r="R32" s="222"/>
      <c r="S32" s="222"/>
    </row>
    <row r="33" spans="1:22" ht="9.9499999999999993" customHeight="1">
      <c r="A33" s="5"/>
      <c r="B33" s="5"/>
      <c r="C33" s="12" t="s">
        <v>132</v>
      </c>
      <c r="D33" s="5"/>
      <c r="E33" s="5"/>
      <c r="F33" s="5"/>
      <c r="G33" s="5"/>
      <c r="H33" s="5"/>
      <c r="I33" s="5"/>
      <c r="J33" s="5"/>
      <c r="K33" s="5"/>
      <c r="L33" s="12" t="s">
        <v>133</v>
      </c>
      <c r="M33" s="5"/>
      <c r="N33" s="5"/>
      <c r="O33" s="5"/>
      <c r="P33" s="5"/>
      <c r="Q33" s="5"/>
      <c r="R33" s="5"/>
      <c r="S33" s="5"/>
    </row>
    <row r="34" spans="1:22" ht="5.0999999999999996" customHeight="1">
      <c r="A34" s="5"/>
      <c r="B34" s="5"/>
      <c r="C34" s="7"/>
      <c r="D34" s="5"/>
      <c r="E34" s="5"/>
      <c r="F34" s="5"/>
      <c r="G34" s="5"/>
      <c r="H34" s="5"/>
      <c r="I34" s="5"/>
      <c r="J34" s="5"/>
      <c r="K34" s="5"/>
      <c r="L34" s="7"/>
      <c r="M34" s="5"/>
      <c r="N34" s="5"/>
      <c r="O34" s="5"/>
      <c r="P34" s="5"/>
      <c r="Q34" s="5"/>
      <c r="R34" s="5"/>
      <c r="S34" s="5"/>
    </row>
    <row r="35" spans="1:22">
      <c r="A35" s="5"/>
      <c r="B35" s="5"/>
      <c r="C35" s="5" t="s">
        <v>134</v>
      </c>
      <c r="D35" s="5" t="s">
        <v>96</v>
      </c>
      <c r="E35" s="222"/>
      <c r="F35" s="222"/>
      <c r="G35" s="222"/>
      <c r="H35" s="222"/>
      <c r="I35" s="222"/>
      <c r="J35" s="222"/>
      <c r="K35" s="5"/>
      <c r="L35" s="5"/>
      <c r="M35" s="5"/>
      <c r="N35" s="5"/>
      <c r="O35" s="5"/>
      <c r="P35" s="5"/>
      <c r="Q35" s="5"/>
      <c r="R35" s="5"/>
      <c r="S35" s="5"/>
    </row>
    <row r="36" spans="1:22" ht="9.9499999999999993" customHeight="1">
      <c r="A36" s="5"/>
      <c r="B36" s="5"/>
      <c r="C36" s="12" t="s">
        <v>135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22" ht="4.1500000000000004" customHeight="1" thickBo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22" ht="15.95" customHeight="1" thickTop="1">
      <c r="A38" s="229" t="s">
        <v>136</v>
      </c>
      <c r="B38" s="230"/>
      <c r="C38" s="231"/>
      <c r="D38" s="126"/>
      <c r="E38" s="127"/>
      <c r="F38" s="127"/>
      <c r="G38" s="127"/>
      <c r="H38" s="127"/>
      <c r="I38" s="127"/>
      <c r="J38" s="127"/>
      <c r="K38" s="127"/>
      <c r="L38" s="127"/>
      <c r="M38" s="130" t="s">
        <v>118</v>
      </c>
      <c r="N38" s="130"/>
      <c r="O38" s="130"/>
      <c r="P38" s="133"/>
      <c r="Q38" s="133"/>
      <c r="R38" s="133"/>
      <c r="S38" s="134"/>
      <c r="V38" s="43"/>
    </row>
    <row r="39" spans="1:22" ht="9.9499999999999993" customHeight="1">
      <c r="A39" s="131" t="s">
        <v>137</v>
      </c>
      <c r="B39" s="116"/>
      <c r="C39" s="132"/>
      <c r="D39" s="128"/>
      <c r="E39" s="129"/>
      <c r="F39" s="129"/>
      <c r="G39" s="129"/>
      <c r="H39" s="129"/>
      <c r="I39" s="129"/>
      <c r="J39" s="129"/>
      <c r="K39" s="129"/>
      <c r="L39" s="129"/>
      <c r="M39" s="116" t="s">
        <v>120</v>
      </c>
      <c r="N39" s="116"/>
      <c r="O39" s="116"/>
      <c r="P39" s="135"/>
      <c r="Q39" s="135"/>
      <c r="R39" s="135"/>
      <c r="S39" s="136"/>
    </row>
    <row r="40" spans="1:22" ht="15.95" customHeight="1">
      <c r="A40" s="117" t="s">
        <v>138</v>
      </c>
      <c r="B40" s="118"/>
      <c r="C40" s="119"/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2"/>
    </row>
    <row r="41" spans="1:22" ht="9.9499999999999993" customHeight="1">
      <c r="A41" s="131" t="s">
        <v>139</v>
      </c>
      <c r="B41" s="116"/>
      <c r="C41" s="132"/>
      <c r="D41" s="123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5"/>
    </row>
    <row r="42" spans="1:22" ht="15.75" customHeight="1">
      <c r="A42" s="146" t="s">
        <v>140</v>
      </c>
      <c r="B42" s="147"/>
      <c r="C42" s="148"/>
      <c r="D42" s="137"/>
      <c r="E42" s="138"/>
      <c r="F42" s="138"/>
      <c r="G42" s="138"/>
      <c r="H42" s="138"/>
      <c r="I42" s="138"/>
      <c r="J42" s="138"/>
      <c r="K42" s="138"/>
      <c r="L42" s="138"/>
      <c r="M42" s="143" t="s">
        <v>118</v>
      </c>
      <c r="N42" s="143"/>
      <c r="O42" s="143"/>
      <c r="P42" s="141"/>
      <c r="Q42" s="141"/>
      <c r="R42" s="141"/>
      <c r="S42" s="142"/>
    </row>
    <row r="43" spans="1:22" ht="9.75" customHeight="1">
      <c r="A43" s="131" t="s">
        <v>141</v>
      </c>
      <c r="B43" s="116"/>
      <c r="C43" s="132"/>
      <c r="D43" s="139"/>
      <c r="E43" s="140"/>
      <c r="F43" s="140"/>
      <c r="G43" s="140"/>
      <c r="H43" s="140"/>
      <c r="I43" s="140"/>
      <c r="J43" s="140"/>
      <c r="K43" s="140"/>
      <c r="L43" s="140"/>
      <c r="M43" s="116" t="s">
        <v>120</v>
      </c>
      <c r="N43" s="116"/>
      <c r="O43" s="116"/>
      <c r="P43" s="135"/>
      <c r="Q43" s="135"/>
      <c r="R43" s="135"/>
      <c r="S43" s="136"/>
    </row>
    <row r="44" spans="1:22" ht="15.75" customHeight="1">
      <c r="A44" s="146" t="s">
        <v>142</v>
      </c>
      <c r="B44" s="147"/>
      <c r="C44" s="148"/>
      <c r="D44" s="144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2"/>
    </row>
    <row r="45" spans="1:22" ht="9.75" customHeight="1">
      <c r="A45" s="149" t="s">
        <v>143</v>
      </c>
      <c r="B45" s="116"/>
      <c r="C45" s="132"/>
      <c r="D45" s="14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6"/>
    </row>
    <row r="46" spans="1:22" ht="15.95" customHeight="1">
      <c r="A46" s="117" t="s">
        <v>144</v>
      </c>
      <c r="B46" s="118"/>
      <c r="C46" s="119"/>
      <c r="D46" s="150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2"/>
    </row>
    <row r="47" spans="1:22" ht="9.9499999999999993" customHeight="1">
      <c r="A47" s="131" t="s">
        <v>145</v>
      </c>
      <c r="B47" s="116"/>
      <c r="C47" s="132"/>
      <c r="D47" s="128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53"/>
    </row>
    <row r="48" spans="1:22" ht="15.95" customHeight="1">
      <c r="A48" s="117" t="s">
        <v>146</v>
      </c>
      <c r="B48" s="118"/>
      <c r="C48" s="119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2"/>
    </row>
    <row r="49" spans="1:19" ht="9.9499999999999993" customHeight="1" thickBot="1">
      <c r="A49" s="196" t="s">
        <v>147</v>
      </c>
      <c r="B49" s="197"/>
      <c r="C49" s="198"/>
      <c r="D49" s="193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5"/>
    </row>
    <row r="50" spans="1:19" ht="4.1500000000000004" customHeight="1" thickTop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>
      <c r="A51" s="5" t="s">
        <v>148</v>
      </c>
      <c r="B51" s="5"/>
      <c r="C51" s="5"/>
      <c r="D51" s="5" t="s">
        <v>96</v>
      </c>
      <c r="E51" s="5"/>
      <c r="F51" s="6" t="s">
        <v>149</v>
      </c>
      <c r="G51" s="212"/>
      <c r="H51" s="212"/>
      <c r="I51" s="212"/>
      <c r="J51" s="212"/>
      <c r="K51" s="212"/>
      <c r="L51" s="212"/>
      <c r="M51" s="5"/>
      <c r="N51" s="5"/>
      <c r="O51" s="5"/>
      <c r="P51" s="5"/>
      <c r="Q51" s="5"/>
      <c r="R51" s="5"/>
      <c r="S51" s="5"/>
    </row>
    <row r="52" spans="1:19" ht="9.9499999999999993" customHeight="1">
      <c r="A52" s="12" t="s">
        <v>150</v>
      </c>
      <c r="B52" s="5"/>
      <c r="C52" s="5"/>
      <c r="D52" s="5"/>
      <c r="E52" s="5"/>
      <c r="F52" s="16" t="s">
        <v>151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4.1500000000000004" customHeight="1">
      <c r="A53" s="12"/>
      <c r="B53" s="5"/>
      <c r="C53" s="5"/>
      <c r="D53" s="5"/>
      <c r="E53" s="5"/>
      <c r="F53" s="1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3.9" customHeight="1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0.9" customHeight="1">
      <c r="A55" s="5" t="s">
        <v>152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12"/>
      <c r="M55" s="5"/>
      <c r="N55" s="5"/>
      <c r="O55" s="5"/>
      <c r="P55" s="5"/>
      <c r="Q55" s="5"/>
      <c r="R55" s="5"/>
      <c r="S55" s="5"/>
    </row>
    <row r="56" spans="1:19" ht="12.75" customHeight="1">
      <c r="A56" s="12" t="s">
        <v>153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4.45" hidden="1" customHeight="1">
      <c r="A57" s="12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2.4" customHeight="1">
      <c r="A58" s="5" t="s">
        <v>154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 t="s">
        <v>155</v>
      </c>
      <c r="M58" s="5"/>
      <c r="N58" s="5" t="s">
        <v>156</v>
      </c>
      <c r="O58" s="5"/>
      <c r="P58" s="5"/>
      <c r="Q58" s="5"/>
      <c r="R58" s="5"/>
      <c r="S58" s="5"/>
    </row>
    <row r="59" spans="1:19" ht="10.5" customHeight="1">
      <c r="A59" s="12" t="s">
        <v>157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 t="s">
        <v>158</v>
      </c>
      <c r="M59" s="5"/>
      <c r="N59" s="12" t="s">
        <v>159</v>
      </c>
      <c r="O59" s="5"/>
      <c r="P59" s="5"/>
      <c r="Q59" s="5"/>
      <c r="R59" s="5"/>
      <c r="S59" s="5"/>
    </row>
    <row r="60" spans="1:19" ht="10.5" customHeight="1">
      <c r="A60" s="1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2"/>
      <c r="O60" s="5"/>
      <c r="P60" s="5"/>
      <c r="Q60" s="5"/>
      <c r="R60" s="5"/>
      <c r="S60" s="5"/>
    </row>
    <row r="61" spans="1:19" ht="13.9" customHeight="1">
      <c r="A61" s="7" t="s">
        <v>393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0.9" customHeight="1" thickBot="1">
      <c r="A62" s="109" t="s">
        <v>392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</row>
    <row r="63" spans="1:19" ht="20.25" customHeight="1" thickTop="1">
      <c r="A63" s="201" t="s">
        <v>160</v>
      </c>
      <c r="B63" s="202"/>
      <c r="C63" s="202" t="s">
        <v>54</v>
      </c>
      <c r="D63" s="202"/>
      <c r="E63" s="202"/>
      <c r="F63" s="108" t="s">
        <v>56</v>
      </c>
      <c r="G63" s="206" t="s">
        <v>394</v>
      </c>
      <c r="H63" s="207"/>
      <c r="I63" s="208"/>
      <c r="J63" s="216" t="s">
        <v>161</v>
      </c>
      <c r="K63" s="147"/>
      <c r="L63" s="147"/>
      <c r="M63" s="148"/>
      <c r="N63" s="206" t="s">
        <v>396</v>
      </c>
      <c r="O63" s="207"/>
      <c r="P63" s="208"/>
      <c r="Q63" s="203" t="s">
        <v>398</v>
      </c>
      <c r="R63" s="204"/>
      <c r="S63" s="205"/>
    </row>
    <row r="64" spans="1:19" ht="21" customHeight="1">
      <c r="A64" s="199" t="s">
        <v>162</v>
      </c>
      <c r="B64" s="200"/>
      <c r="C64" s="200" t="s">
        <v>163</v>
      </c>
      <c r="D64" s="200"/>
      <c r="E64" s="200"/>
      <c r="F64" s="107" t="s">
        <v>108</v>
      </c>
      <c r="G64" s="209" t="s">
        <v>395</v>
      </c>
      <c r="H64" s="210"/>
      <c r="I64" s="211"/>
      <c r="J64" s="217" t="s">
        <v>164</v>
      </c>
      <c r="K64" s="218"/>
      <c r="L64" s="218"/>
      <c r="M64" s="219"/>
      <c r="N64" s="213" t="s">
        <v>397</v>
      </c>
      <c r="O64" s="214"/>
      <c r="P64" s="215"/>
      <c r="Q64" s="190" t="s">
        <v>399</v>
      </c>
      <c r="R64" s="191"/>
      <c r="S64" s="192"/>
    </row>
    <row r="65" spans="1:19" ht="10.5" customHeight="1">
      <c r="A65" s="156"/>
      <c r="B65" s="154"/>
      <c r="C65" s="154"/>
      <c r="D65" s="154"/>
      <c r="E65" s="154"/>
      <c r="F65" s="157"/>
      <c r="G65" s="159"/>
      <c r="H65" s="160"/>
      <c r="I65" s="161"/>
      <c r="J65" s="171"/>
      <c r="K65" s="172"/>
      <c r="L65" s="172"/>
      <c r="M65" s="173"/>
      <c r="N65" s="165"/>
      <c r="O65" s="166"/>
      <c r="P65" s="167"/>
      <c r="Q65" s="154"/>
      <c r="R65" s="154"/>
      <c r="S65" s="155"/>
    </row>
    <row r="66" spans="1:19">
      <c r="A66" s="156"/>
      <c r="B66" s="154"/>
      <c r="C66" s="154"/>
      <c r="D66" s="154"/>
      <c r="E66" s="154"/>
      <c r="F66" s="158"/>
      <c r="G66" s="162"/>
      <c r="H66" s="163"/>
      <c r="I66" s="164"/>
      <c r="J66" s="174"/>
      <c r="K66" s="175"/>
      <c r="L66" s="175"/>
      <c r="M66" s="176"/>
      <c r="N66" s="168"/>
      <c r="O66" s="169"/>
      <c r="P66" s="170"/>
      <c r="Q66" s="154"/>
      <c r="R66" s="154"/>
      <c r="S66" s="155"/>
    </row>
    <row r="67" spans="1:19" ht="5.0999999999999996" customHeight="1">
      <c r="A67" s="156"/>
      <c r="B67" s="154"/>
      <c r="C67" s="154"/>
      <c r="D67" s="154"/>
      <c r="E67" s="154"/>
      <c r="F67" s="157"/>
      <c r="G67" s="159"/>
      <c r="H67" s="160"/>
      <c r="I67" s="161"/>
      <c r="J67" s="171"/>
      <c r="K67" s="172"/>
      <c r="L67" s="172"/>
      <c r="M67" s="173"/>
      <c r="N67" s="165"/>
      <c r="O67" s="166"/>
      <c r="P67" s="167"/>
      <c r="Q67" s="154"/>
      <c r="R67" s="154"/>
      <c r="S67" s="155"/>
    </row>
    <row r="68" spans="1:19" ht="20.100000000000001" customHeight="1">
      <c r="A68" s="156"/>
      <c r="B68" s="154"/>
      <c r="C68" s="154"/>
      <c r="D68" s="154"/>
      <c r="E68" s="154"/>
      <c r="F68" s="158"/>
      <c r="G68" s="162"/>
      <c r="H68" s="163"/>
      <c r="I68" s="164"/>
      <c r="J68" s="174"/>
      <c r="K68" s="175"/>
      <c r="L68" s="175"/>
      <c r="M68" s="176"/>
      <c r="N68" s="168"/>
      <c r="O68" s="169"/>
      <c r="P68" s="170"/>
      <c r="Q68" s="154"/>
      <c r="R68" s="154"/>
      <c r="S68" s="155"/>
    </row>
    <row r="69" spans="1:19" ht="9.9499999999999993" customHeight="1">
      <c r="A69" s="156"/>
      <c r="B69" s="154"/>
      <c r="C69" s="154"/>
      <c r="D69" s="154"/>
      <c r="E69" s="154"/>
      <c r="F69" s="157"/>
      <c r="G69" s="159"/>
      <c r="H69" s="160"/>
      <c r="I69" s="161"/>
      <c r="J69" s="171"/>
      <c r="K69" s="172"/>
      <c r="L69" s="172"/>
      <c r="M69" s="173"/>
      <c r="N69" s="165"/>
      <c r="O69" s="166"/>
      <c r="P69" s="167"/>
      <c r="Q69" s="154"/>
      <c r="R69" s="154"/>
      <c r="S69" s="155"/>
    </row>
    <row r="70" spans="1:19" ht="12" customHeight="1" thickBot="1">
      <c r="A70" s="177"/>
      <c r="B70" s="178"/>
      <c r="C70" s="178"/>
      <c r="D70" s="178"/>
      <c r="E70" s="178"/>
      <c r="F70" s="180"/>
      <c r="G70" s="181"/>
      <c r="H70" s="182"/>
      <c r="I70" s="183"/>
      <c r="J70" s="187"/>
      <c r="K70" s="188"/>
      <c r="L70" s="188"/>
      <c r="M70" s="189"/>
      <c r="N70" s="184"/>
      <c r="O70" s="185"/>
      <c r="P70" s="186"/>
      <c r="Q70" s="178"/>
      <c r="R70" s="178"/>
      <c r="S70" s="179"/>
    </row>
    <row r="71" spans="1:19" ht="12" customHeight="1" thickTop="1"/>
    <row r="72" spans="1:19" ht="12" customHeight="1"/>
    <row r="73" spans="1:19" ht="12" customHeight="1"/>
    <row r="74" spans="1:19" ht="12" customHeight="1"/>
    <row r="75" spans="1:19" ht="12" customHeight="1"/>
  </sheetData>
  <sheetProtection formatCells="0"/>
  <mergeCells count="83">
    <mergeCell ref="E35:J35"/>
    <mergeCell ref="C19:D19"/>
    <mergeCell ref="A38:C38"/>
    <mergeCell ref="F2:L5"/>
    <mergeCell ref="F6:L6"/>
    <mergeCell ref="E12:H12"/>
    <mergeCell ref="E10:H10"/>
    <mergeCell ref="J10:N10"/>
    <mergeCell ref="N24:P24"/>
    <mergeCell ref="E8:H9"/>
    <mergeCell ref="J8:N9"/>
    <mergeCell ref="N21:S21"/>
    <mergeCell ref="Q2:S11"/>
    <mergeCell ref="R24:S24"/>
    <mergeCell ref="R25:S25"/>
    <mergeCell ref="C30:E30"/>
    <mergeCell ref="N16:O16"/>
    <mergeCell ref="E32:J32"/>
    <mergeCell ref="C15:D15"/>
    <mergeCell ref="H15:J15"/>
    <mergeCell ref="N32:S32"/>
    <mergeCell ref="E24:J24"/>
    <mergeCell ref="C21:J21"/>
    <mergeCell ref="N25:P25"/>
    <mergeCell ref="H18:J18"/>
    <mergeCell ref="N18:S18"/>
    <mergeCell ref="Q64:S64"/>
    <mergeCell ref="A48:C48"/>
    <mergeCell ref="D48:S49"/>
    <mergeCell ref="A49:C49"/>
    <mergeCell ref="A64:B64"/>
    <mergeCell ref="C64:E64"/>
    <mergeCell ref="A63:B63"/>
    <mergeCell ref="C63:E63"/>
    <mergeCell ref="Q63:S63"/>
    <mergeCell ref="G63:I63"/>
    <mergeCell ref="G64:I64"/>
    <mergeCell ref="G51:L51"/>
    <mergeCell ref="N63:P63"/>
    <mergeCell ref="N64:P64"/>
    <mergeCell ref="J63:M63"/>
    <mergeCell ref="J64:M64"/>
    <mergeCell ref="A69:B70"/>
    <mergeCell ref="C69:E70"/>
    <mergeCell ref="Q69:S70"/>
    <mergeCell ref="F69:F70"/>
    <mergeCell ref="G69:I70"/>
    <mergeCell ref="N69:P70"/>
    <mergeCell ref="J69:M70"/>
    <mergeCell ref="Q65:S66"/>
    <mergeCell ref="A67:B68"/>
    <mergeCell ref="C67:E68"/>
    <mergeCell ref="Q67:S68"/>
    <mergeCell ref="A65:B66"/>
    <mergeCell ref="C65:E66"/>
    <mergeCell ref="F65:F66"/>
    <mergeCell ref="F67:F68"/>
    <mergeCell ref="G65:I66"/>
    <mergeCell ref="G67:I68"/>
    <mergeCell ref="N65:P66"/>
    <mergeCell ref="N67:P68"/>
    <mergeCell ref="J65:M66"/>
    <mergeCell ref="J67:M68"/>
    <mergeCell ref="M43:O43"/>
    <mergeCell ref="D42:L43"/>
    <mergeCell ref="A47:C47"/>
    <mergeCell ref="A43:C43"/>
    <mergeCell ref="P42:S43"/>
    <mergeCell ref="M42:O42"/>
    <mergeCell ref="D44:S45"/>
    <mergeCell ref="A42:C42"/>
    <mergeCell ref="A44:C44"/>
    <mergeCell ref="A45:C45"/>
    <mergeCell ref="D46:S47"/>
    <mergeCell ref="A46:C46"/>
    <mergeCell ref="M39:O39"/>
    <mergeCell ref="A40:C40"/>
    <mergeCell ref="D40:S41"/>
    <mergeCell ref="D38:L39"/>
    <mergeCell ref="M38:O38"/>
    <mergeCell ref="A39:C39"/>
    <mergeCell ref="A41:C41"/>
    <mergeCell ref="P38:S39"/>
  </mergeCells>
  <phoneticPr fontId="4"/>
  <conditionalFormatting sqref="A1:S29 A30:E30 I30:S30 A31:S62 A63:G65 J63:J65 N63:N65 Q63:S70 A66:E70 F67:G67 J67 N67 F69:G69 J69 N69">
    <cfRule type="cellIs" dxfId="3" priority="2" stopIfTrue="1" operator="equal">
      <formula>0</formula>
    </cfRule>
  </conditionalFormatting>
  <conditionalFormatting sqref="N15">
    <cfRule type="cellIs" dxfId="2" priority="6" operator="lessThan">
      <formula>0</formula>
    </cfRule>
  </conditionalFormatting>
  <dataValidations count="4">
    <dataValidation type="list" allowBlank="1" showInputMessage="1" showErrorMessage="1" sqref="R15" xr:uid="{FA0DBCA9-D7F3-4BEB-B7A2-E95AC340F53D}">
      <formula1>"男,女"</formula1>
    </dataValidation>
    <dataValidation type="list" allowBlank="1" showInputMessage="1" showErrorMessage="1" sqref="C18" xr:uid="{409C0DC0-C6A1-4472-AA1D-874F0AA36C8A}">
      <formula1>"既婚,未婚"</formula1>
    </dataValidation>
    <dataValidation type="list" allowBlank="1" showInputMessage="1" showErrorMessage="1" sqref="N65:P70" xr:uid="{D9D81DF0-14E5-413A-9CB8-FE4E959D5C85}">
      <formula1>"-- ,有 YES,無 NO"</formula1>
    </dataValidation>
    <dataValidation type="list" allowBlank="1" showInputMessage="1" showErrorMessage="1" sqref="C30:E30" xr:uid="{61F72D3B-B45B-47DF-BF48-C81F59294C9F}">
      <formula1>"無,有"</formula1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10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4" name="Check Box 18">
              <controlPr defaultSize="0" autoFill="0" autoLine="0" autoPict="0">
                <anchor moveWithCells="1">
                  <from>
                    <xdr:col>0</xdr:col>
                    <xdr:colOff>66675</xdr:colOff>
                    <xdr:row>56</xdr:row>
                    <xdr:rowOff>161925</xdr:rowOff>
                  </from>
                  <to>
                    <xdr:col>0</xdr:col>
                    <xdr:colOff>419100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5" name="Check Box 19">
              <controlPr defaultSize="0" autoFill="0" autoLine="0" autoPict="0">
                <anchor moveWithCells="1">
                  <from>
                    <xdr:col>11</xdr:col>
                    <xdr:colOff>590550</xdr:colOff>
                    <xdr:row>56</xdr:row>
                    <xdr:rowOff>152400</xdr:rowOff>
                  </from>
                  <to>
                    <xdr:col>13</xdr:col>
                    <xdr:colOff>142875</xdr:colOff>
                    <xdr:row>59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F120"/>
  <sheetViews>
    <sheetView view="pageBreakPreview" zoomScaleNormal="100" zoomScaleSheetLayoutView="100" zoomScalePageLayoutView="85" workbookViewId="0">
      <selection sqref="A1:T2"/>
    </sheetView>
  </sheetViews>
  <sheetFormatPr defaultRowHeight="13.5"/>
  <cols>
    <col min="1" max="1" width="3.75" style="2" customWidth="1"/>
    <col min="2" max="2" width="3.625" style="1" customWidth="1"/>
    <col min="3" max="3" width="11.625" style="1" customWidth="1"/>
    <col min="4" max="4" width="0.875" style="1" customWidth="1"/>
    <col min="5" max="5" width="19" style="1" customWidth="1"/>
    <col min="6" max="6" width="1" style="1" customWidth="1"/>
    <col min="7" max="7" width="0.625" style="1" customWidth="1"/>
    <col min="8" max="8" width="7" style="1" customWidth="1"/>
    <col min="9" max="9" width="0.625" style="1" customWidth="1"/>
    <col min="10" max="10" width="9.375" style="1" customWidth="1"/>
    <col min="11" max="11" width="0.875" style="1" customWidth="1"/>
    <col min="12" max="12" width="7.625" style="1" customWidth="1"/>
    <col min="13" max="13" width="0.75" style="1" customWidth="1"/>
    <col min="14" max="14" width="8.5" style="1" customWidth="1"/>
    <col min="15" max="15" width="1.125" style="1" customWidth="1"/>
    <col min="16" max="16" width="7.625" style="1" customWidth="1"/>
    <col min="17" max="17" width="1.625" style="1" customWidth="1"/>
    <col min="18" max="18" width="8.625" style="1" customWidth="1"/>
    <col min="19" max="19" width="1.125" style="1" customWidth="1"/>
    <col min="20" max="20" width="9.125" style="1" customWidth="1"/>
    <col min="21" max="21" width="2.125" style="1" customWidth="1"/>
    <col min="22" max="32" width="9" style="1" customWidth="1"/>
  </cols>
  <sheetData>
    <row r="1" spans="1:32" ht="13.5" customHeight="1">
      <c r="A1" s="282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</row>
    <row r="2" spans="1:32" ht="15.95" customHeight="1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32" ht="14.1" customHeight="1">
      <c r="A3" s="289" t="s">
        <v>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</row>
    <row r="4" spans="1:32" ht="18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32" ht="18" customHeight="1">
      <c r="A5" s="40">
        <v>1</v>
      </c>
      <c r="B5" s="40"/>
      <c r="C5" s="40" t="s">
        <v>2</v>
      </c>
      <c r="D5" s="40" t="s">
        <v>3</v>
      </c>
      <c r="E5" s="288">
        <f>'Entrance Application'!C15</f>
        <v>0</v>
      </c>
      <c r="F5" s="288"/>
      <c r="G5" s="40"/>
      <c r="H5" s="265" t="s">
        <v>4</v>
      </c>
      <c r="I5" s="265"/>
      <c r="J5" s="265"/>
      <c r="K5" s="40" t="s">
        <v>3</v>
      </c>
      <c r="L5" s="288">
        <f>'Entrance Application'!E8</f>
        <v>0</v>
      </c>
      <c r="M5" s="288"/>
      <c r="N5" s="288"/>
      <c r="O5" s="288"/>
      <c r="P5" s="288"/>
      <c r="Q5" s="70"/>
      <c r="R5" s="288">
        <f>'Entrance Application'!J8</f>
        <v>0</v>
      </c>
      <c r="S5" s="288"/>
      <c r="T5" s="288"/>
    </row>
    <row r="6" spans="1:32" ht="9.9499999999999993" customHeight="1">
      <c r="A6" s="40"/>
      <c r="B6" s="40"/>
      <c r="C6" s="286" t="s">
        <v>5</v>
      </c>
      <c r="D6" s="286"/>
      <c r="E6" s="286"/>
      <c r="F6" s="40"/>
      <c r="G6" s="40"/>
      <c r="H6" s="272" t="s">
        <v>6</v>
      </c>
      <c r="I6" s="272"/>
      <c r="J6" s="272"/>
      <c r="K6" s="40"/>
      <c r="L6" s="272" t="s">
        <v>7</v>
      </c>
      <c r="M6" s="272"/>
      <c r="N6" s="272"/>
      <c r="O6" s="52"/>
      <c r="P6" s="52"/>
      <c r="Q6" s="39"/>
      <c r="R6" s="285" t="s">
        <v>8</v>
      </c>
      <c r="S6" s="285"/>
      <c r="T6" s="285"/>
    </row>
    <row r="7" spans="1:32" s="4" customFormat="1" ht="9.9499999999999993" customHeight="1">
      <c r="A7" s="42"/>
      <c r="B7" s="42"/>
      <c r="C7" s="267"/>
      <c r="D7" s="267"/>
      <c r="E7" s="26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8" customHeight="1">
      <c r="A8" s="40">
        <v>2</v>
      </c>
      <c r="B8" s="40"/>
      <c r="C8" s="40" t="s">
        <v>9</v>
      </c>
      <c r="D8" s="40" t="s">
        <v>3</v>
      </c>
      <c r="E8" s="266">
        <f>'Entrance Application'!H15</f>
        <v>0</v>
      </c>
      <c r="F8" s="266"/>
      <c r="G8" s="266"/>
      <c r="H8" s="66"/>
      <c r="I8" s="40"/>
      <c r="J8" s="40"/>
      <c r="K8" s="40"/>
      <c r="L8" s="40" t="s">
        <v>10</v>
      </c>
      <c r="M8" s="40" t="s">
        <v>3</v>
      </c>
      <c r="N8" s="98">
        <f>'Entrance Application'!R15</f>
        <v>0</v>
      </c>
      <c r="O8" s="40"/>
      <c r="P8" s="40"/>
      <c r="Q8" s="40"/>
      <c r="R8" s="40"/>
      <c r="S8" s="40"/>
      <c r="T8" s="40"/>
    </row>
    <row r="9" spans="1:32" s="4" customFormat="1" ht="9.9499999999999993" customHeight="1">
      <c r="A9" s="42"/>
      <c r="B9" s="42"/>
      <c r="C9" s="286" t="s">
        <v>11</v>
      </c>
      <c r="D9" s="286"/>
      <c r="E9" s="286"/>
      <c r="F9" s="286"/>
      <c r="G9" s="286"/>
      <c r="H9" s="61"/>
      <c r="I9" s="42"/>
      <c r="J9" s="42"/>
      <c r="K9" s="42"/>
      <c r="L9" s="39" t="s">
        <v>12</v>
      </c>
      <c r="M9" s="42"/>
      <c r="N9" s="88"/>
      <c r="O9" s="42"/>
      <c r="P9" s="39"/>
      <c r="Q9" s="42"/>
      <c r="R9" s="42"/>
      <c r="S9" s="42"/>
      <c r="T9" s="42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4" customFormat="1" ht="9.9499999999999993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24" customHeight="1">
      <c r="A11" s="40">
        <v>3</v>
      </c>
      <c r="B11" s="40"/>
      <c r="C11" s="40" t="s">
        <v>13</v>
      </c>
      <c r="D11" s="40" t="s">
        <v>3</v>
      </c>
      <c r="E11" s="269">
        <f>'Entrance Application'!C21</f>
        <v>0</v>
      </c>
      <c r="F11" s="269"/>
      <c r="G11" s="269"/>
      <c r="H11" s="269"/>
      <c r="I11" s="269"/>
      <c r="J11" s="269"/>
      <c r="K11" s="269"/>
      <c r="L11" s="270">
        <v>4</v>
      </c>
      <c r="M11" s="270"/>
      <c r="N11" s="40" t="s">
        <v>14</v>
      </c>
      <c r="O11" s="40"/>
      <c r="P11" s="293">
        <f>'Entrance Application'!N18</f>
        <v>0</v>
      </c>
      <c r="Q11" s="293"/>
      <c r="R11" s="293"/>
      <c r="S11" s="293"/>
      <c r="T11" s="293"/>
    </row>
    <row r="12" spans="1:32" s="4" customFormat="1" ht="9.9499999999999993" customHeight="1">
      <c r="A12" s="42"/>
      <c r="B12" s="42"/>
      <c r="C12" s="286" t="s">
        <v>15</v>
      </c>
      <c r="D12" s="286"/>
      <c r="E12" s="286"/>
      <c r="F12" s="42"/>
      <c r="G12" s="42"/>
      <c r="H12" s="42"/>
      <c r="I12" s="42"/>
      <c r="J12" s="42"/>
      <c r="K12" s="42"/>
      <c r="L12" s="42"/>
      <c r="M12" s="42"/>
      <c r="N12" s="286" t="s">
        <v>16</v>
      </c>
      <c r="O12" s="286"/>
      <c r="P12" s="286"/>
      <c r="Q12" s="42"/>
      <c r="R12" s="42"/>
      <c r="S12" s="42"/>
      <c r="T12" s="42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4" customFormat="1" ht="9.9499999999999993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" customHeight="1">
      <c r="A14" s="40">
        <v>5</v>
      </c>
      <c r="B14" s="40"/>
      <c r="C14" s="29" t="s">
        <v>17</v>
      </c>
      <c r="D14" s="40" t="s">
        <v>3</v>
      </c>
      <c r="E14" s="99"/>
      <c r="F14" s="40"/>
      <c r="G14" s="67"/>
      <c r="H14" s="67"/>
      <c r="I14" s="67"/>
      <c r="J14" s="67"/>
      <c r="K14" s="67"/>
      <c r="L14" s="265" t="s">
        <v>18</v>
      </c>
      <c r="M14" s="265"/>
      <c r="N14" s="265"/>
      <c r="O14" s="287"/>
      <c r="P14" s="287"/>
      <c r="Q14" s="287"/>
      <c r="R14" s="287"/>
      <c r="S14" s="287"/>
      <c r="T14" s="40" t="s">
        <v>19</v>
      </c>
    </row>
    <row r="15" spans="1:32" s="4" customFormat="1" ht="9.9499999999999993" customHeight="1">
      <c r="A15" s="42"/>
      <c r="B15" s="42"/>
      <c r="C15" s="268" t="s">
        <v>20</v>
      </c>
      <c r="D15" s="268"/>
      <c r="E15" s="88"/>
      <c r="F15" s="42"/>
      <c r="G15" s="67"/>
      <c r="H15" s="271"/>
      <c r="I15" s="271"/>
      <c r="J15" s="271"/>
      <c r="K15" s="67"/>
      <c r="L15" s="42"/>
      <c r="M15" s="272" t="s">
        <v>21</v>
      </c>
      <c r="N15" s="272"/>
      <c r="O15" s="272"/>
      <c r="P15" s="272"/>
      <c r="Q15" s="272"/>
      <c r="R15" s="272"/>
      <c r="S15" s="39"/>
      <c r="T15" s="42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9.9499999999999993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8" customHeight="1">
      <c r="A17" s="40">
        <v>6</v>
      </c>
      <c r="B17" s="40"/>
      <c r="C17" s="40" t="s">
        <v>22</v>
      </c>
      <c r="D17" s="268" t="s">
        <v>23</v>
      </c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</row>
    <row r="18" spans="1:32" ht="18" customHeight="1">
      <c r="A18" s="40"/>
      <c r="B18" s="40"/>
      <c r="C18" s="265" t="s">
        <v>24</v>
      </c>
      <c r="D18" s="265"/>
      <c r="E18" s="265"/>
      <c r="F18" s="40"/>
      <c r="G18" s="265" t="s">
        <v>25</v>
      </c>
      <c r="H18" s="265"/>
      <c r="I18" s="265"/>
      <c r="J18" s="265"/>
      <c r="K18" s="265"/>
      <c r="L18" s="265"/>
      <c r="M18" s="40"/>
      <c r="N18" s="265" t="s">
        <v>26</v>
      </c>
      <c r="O18" s="265"/>
      <c r="P18" s="265"/>
      <c r="Q18" s="40"/>
      <c r="R18" s="265" t="s">
        <v>27</v>
      </c>
      <c r="S18" s="265"/>
      <c r="T18" s="265"/>
    </row>
    <row r="19" spans="1:32" s="4" customFormat="1" ht="5.0999999999999996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9.9499999999999993" customHeight="1">
      <c r="A20" s="40"/>
      <c r="B20" s="40"/>
      <c r="C20" s="272" t="s">
        <v>28</v>
      </c>
      <c r="D20" s="272"/>
      <c r="E20" s="272"/>
      <c r="F20" s="42"/>
      <c r="G20" s="272" t="s">
        <v>29</v>
      </c>
      <c r="H20" s="272"/>
      <c r="I20" s="272"/>
      <c r="J20" s="272"/>
      <c r="K20" s="272"/>
      <c r="L20" s="272"/>
      <c r="M20" s="42"/>
      <c r="N20" s="39" t="s">
        <v>30</v>
      </c>
      <c r="O20" s="39"/>
      <c r="P20" s="39" t="s">
        <v>31</v>
      </c>
      <c r="Q20" s="42"/>
      <c r="R20" s="39" t="s">
        <v>30</v>
      </c>
      <c r="S20" s="52"/>
      <c r="T20" s="39" t="s">
        <v>31</v>
      </c>
    </row>
    <row r="21" spans="1:32" ht="20.25" customHeight="1">
      <c r="A21" s="40"/>
      <c r="B21" s="44">
        <v>-1</v>
      </c>
      <c r="C21" s="273"/>
      <c r="D21" s="273"/>
      <c r="E21" s="273"/>
      <c r="F21" s="71"/>
      <c r="G21" s="283"/>
      <c r="H21" s="283"/>
      <c r="I21" s="283"/>
      <c r="J21" s="283"/>
      <c r="K21" s="283"/>
      <c r="L21" s="283"/>
      <c r="M21" s="72"/>
      <c r="N21" s="100"/>
      <c r="O21" s="73" t="s">
        <v>32</v>
      </c>
      <c r="P21" s="100"/>
      <c r="Q21" s="72"/>
      <c r="R21" s="100"/>
      <c r="S21" s="73" t="s">
        <v>32</v>
      </c>
      <c r="T21" s="100"/>
    </row>
    <row r="22" spans="1:32" ht="20.25" customHeight="1">
      <c r="A22" s="40"/>
      <c r="B22" s="44">
        <v>-2</v>
      </c>
      <c r="C22" s="262"/>
      <c r="D22" s="262"/>
      <c r="E22" s="262"/>
      <c r="F22" s="71"/>
      <c r="G22" s="284"/>
      <c r="H22" s="284"/>
      <c r="I22" s="284"/>
      <c r="J22" s="284"/>
      <c r="K22" s="284"/>
      <c r="L22" s="284"/>
      <c r="M22" s="72"/>
      <c r="N22" s="100"/>
      <c r="O22" s="73" t="s">
        <v>32</v>
      </c>
      <c r="P22" s="100"/>
      <c r="Q22" s="72"/>
      <c r="R22" s="100"/>
      <c r="S22" s="73" t="s">
        <v>32</v>
      </c>
      <c r="T22" s="100"/>
    </row>
    <row r="23" spans="1:32" ht="20.25" customHeight="1">
      <c r="A23" s="40"/>
      <c r="B23" s="44">
        <v>-3</v>
      </c>
      <c r="C23" s="262"/>
      <c r="D23" s="262"/>
      <c r="E23" s="262"/>
      <c r="F23" s="71"/>
      <c r="G23" s="284"/>
      <c r="H23" s="284"/>
      <c r="I23" s="284"/>
      <c r="J23" s="284"/>
      <c r="K23" s="284"/>
      <c r="L23" s="284"/>
      <c r="M23" s="72"/>
      <c r="N23" s="100"/>
      <c r="O23" s="73" t="s">
        <v>32</v>
      </c>
      <c r="P23" s="100"/>
      <c r="Q23" s="72"/>
      <c r="R23" s="100"/>
      <c r="S23" s="73" t="s">
        <v>32</v>
      </c>
      <c r="T23" s="100"/>
    </row>
    <row r="24" spans="1:32" ht="20.25" customHeight="1">
      <c r="A24" s="40"/>
      <c r="B24" s="44">
        <v>-4</v>
      </c>
      <c r="C24" s="262"/>
      <c r="D24" s="262"/>
      <c r="E24" s="262"/>
      <c r="F24" s="71"/>
      <c r="G24" s="284"/>
      <c r="H24" s="284"/>
      <c r="I24" s="284"/>
      <c r="J24" s="284"/>
      <c r="K24" s="284"/>
      <c r="L24" s="284"/>
      <c r="M24" s="72"/>
      <c r="N24" s="100"/>
      <c r="O24" s="73" t="s">
        <v>32</v>
      </c>
      <c r="P24" s="100"/>
      <c r="Q24" s="72"/>
      <c r="R24" s="100"/>
      <c r="S24" s="73" t="s">
        <v>32</v>
      </c>
      <c r="T24" s="100"/>
    </row>
    <row r="25" spans="1:32" ht="20.25" customHeight="1">
      <c r="A25" s="40"/>
      <c r="B25" s="44">
        <v>-5</v>
      </c>
      <c r="C25" s="262"/>
      <c r="D25" s="262"/>
      <c r="E25" s="262"/>
      <c r="F25" s="71"/>
      <c r="G25" s="284"/>
      <c r="H25" s="284"/>
      <c r="I25" s="284"/>
      <c r="J25" s="284"/>
      <c r="K25" s="284"/>
      <c r="L25" s="284"/>
      <c r="M25" s="72"/>
      <c r="N25" s="100"/>
      <c r="O25" s="73" t="s">
        <v>32</v>
      </c>
      <c r="P25" s="100"/>
      <c r="Q25" s="72"/>
      <c r="R25" s="100"/>
      <c r="S25" s="73" t="s">
        <v>32</v>
      </c>
      <c r="T25" s="100"/>
    </row>
    <row r="26" spans="1:32" ht="9.9499999999999993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</row>
    <row r="27" spans="1:32" ht="15" customHeight="1">
      <c r="A27" s="30">
        <v>7</v>
      </c>
      <c r="B27" s="30"/>
      <c r="C27" s="257" t="s">
        <v>33</v>
      </c>
      <c r="D27" s="257"/>
      <c r="E27" s="261" t="s">
        <v>34</v>
      </c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</row>
    <row r="28" spans="1:32" ht="9.9499999999999993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32" ht="18" customHeight="1">
      <c r="A29" s="40"/>
      <c r="B29" s="40"/>
      <c r="C29" s="265" t="s">
        <v>24</v>
      </c>
      <c r="D29" s="265"/>
      <c r="E29" s="265"/>
      <c r="F29" s="40"/>
      <c r="G29" s="265" t="s">
        <v>25</v>
      </c>
      <c r="H29" s="265"/>
      <c r="I29" s="265"/>
      <c r="J29" s="265"/>
      <c r="K29" s="265"/>
      <c r="L29" s="265"/>
      <c r="M29" s="40"/>
      <c r="N29" s="265" t="s">
        <v>26</v>
      </c>
      <c r="O29" s="265"/>
      <c r="P29" s="265"/>
      <c r="Q29" s="40"/>
      <c r="R29" s="265" t="s">
        <v>27</v>
      </c>
      <c r="S29" s="265"/>
      <c r="T29" s="265"/>
    </row>
    <row r="30" spans="1:32" s="4" customFormat="1" ht="5.0999999999999996" customHeight="1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9.9499999999999993" customHeight="1">
      <c r="A31" s="40"/>
      <c r="B31" s="40"/>
      <c r="C31" s="272" t="s">
        <v>28</v>
      </c>
      <c r="D31" s="272"/>
      <c r="E31" s="272"/>
      <c r="F31" s="42"/>
      <c r="G31" s="272" t="s">
        <v>29</v>
      </c>
      <c r="H31" s="272"/>
      <c r="I31" s="272"/>
      <c r="J31" s="272"/>
      <c r="K31" s="272"/>
      <c r="L31" s="272"/>
      <c r="M31" s="42"/>
      <c r="N31" s="39" t="s">
        <v>30</v>
      </c>
      <c r="O31" s="52"/>
      <c r="P31" s="39" t="s">
        <v>31</v>
      </c>
      <c r="Q31" s="42"/>
      <c r="R31" s="39" t="s">
        <v>30</v>
      </c>
      <c r="S31" s="52"/>
      <c r="T31" s="39" t="s">
        <v>31</v>
      </c>
    </row>
    <row r="32" spans="1:32" ht="20.25" customHeight="1">
      <c r="A32" s="40"/>
      <c r="B32" s="44">
        <v>-1</v>
      </c>
      <c r="C32" s="273"/>
      <c r="D32" s="273"/>
      <c r="E32" s="273"/>
      <c r="F32" s="74"/>
      <c r="G32" s="256"/>
      <c r="H32" s="256"/>
      <c r="I32" s="256"/>
      <c r="J32" s="256"/>
      <c r="K32" s="256"/>
      <c r="L32" s="256"/>
      <c r="M32" s="72"/>
      <c r="N32" s="100"/>
      <c r="O32" s="73" t="s">
        <v>32</v>
      </c>
      <c r="P32" s="100"/>
      <c r="Q32" s="72"/>
      <c r="R32" s="100"/>
      <c r="S32" s="73" t="s">
        <v>32</v>
      </c>
      <c r="T32" s="100"/>
    </row>
    <row r="33" spans="1:28" ht="20.25" customHeight="1">
      <c r="A33" s="40"/>
      <c r="B33" s="44">
        <v>-2</v>
      </c>
      <c r="C33" s="262"/>
      <c r="D33" s="262"/>
      <c r="E33" s="262"/>
      <c r="F33" s="74"/>
      <c r="G33" s="263"/>
      <c r="H33" s="263"/>
      <c r="I33" s="263"/>
      <c r="J33" s="263"/>
      <c r="K33" s="263"/>
      <c r="L33" s="263"/>
      <c r="M33" s="72"/>
      <c r="N33" s="100"/>
      <c r="O33" s="73" t="s">
        <v>32</v>
      </c>
      <c r="P33" s="100"/>
      <c r="Q33" s="72"/>
      <c r="R33" s="100"/>
      <c r="S33" s="73" t="s">
        <v>32</v>
      </c>
      <c r="T33" s="100"/>
    </row>
    <row r="34" spans="1:28" ht="9.9499999999999993" customHeight="1">
      <c r="A34" s="30"/>
      <c r="B34" s="30"/>
      <c r="C34" s="30"/>
      <c r="D34" s="30"/>
      <c r="E34" s="30"/>
      <c r="F34" s="30"/>
      <c r="G34" s="30"/>
      <c r="H34" s="45"/>
      <c r="I34" s="30"/>
      <c r="J34" s="30"/>
      <c r="K34" s="30"/>
      <c r="L34" s="46"/>
      <c r="M34" s="46"/>
      <c r="N34" s="46"/>
      <c r="O34" s="46"/>
      <c r="P34" s="46"/>
      <c r="Q34" s="46"/>
      <c r="R34" s="46"/>
      <c r="S34" s="46"/>
      <c r="T34" s="30"/>
    </row>
    <row r="35" spans="1:28" ht="18" customHeight="1">
      <c r="A35" s="30">
        <v>8</v>
      </c>
      <c r="B35" s="30"/>
      <c r="C35" s="30" t="s">
        <v>35</v>
      </c>
      <c r="D35" s="31"/>
      <c r="E35" s="261" t="s">
        <v>36</v>
      </c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</row>
    <row r="36" spans="1:28" ht="18" customHeight="1">
      <c r="A36" s="30"/>
      <c r="B36" s="30"/>
      <c r="C36" s="257" t="s">
        <v>37</v>
      </c>
      <c r="D36" s="257"/>
      <c r="E36" s="257"/>
      <c r="F36" s="30"/>
      <c r="G36" s="257" t="s">
        <v>25</v>
      </c>
      <c r="H36" s="257"/>
      <c r="I36" s="257"/>
      <c r="J36" s="257"/>
      <c r="K36" s="257"/>
      <c r="L36" s="257"/>
      <c r="M36" s="30"/>
      <c r="N36" s="257" t="s">
        <v>38</v>
      </c>
      <c r="O36" s="257"/>
      <c r="P36" s="257"/>
      <c r="Q36" s="30"/>
      <c r="R36" s="257" t="s">
        <v>39</v>
      </c>
      <c r="S36" s="257"/>
      <c r="T36" s="257"/>
    </row>
    <row r="37" spans="1:28" ht="5.0999999999999996" customHeight="1">
      <c r="A37" s="30"/>
      <c r="B37" s="30"/>
      <c r="C37" s="30"/>
      <c r="D37" s="30"/>
      <c r="E37" s="30"/>
      <c r="F37" s="47"/>
      <c r="G37" s="30"/>
      <c r="H37" s="48"/>
      <c r="I37" s="30"/>
      <c r="J37" s="30"/>
      <c r="K37" s="30"/>
      <c r="L37" s="46"/>
      <c r="M37" s="46"/>
      <c r="N37" s="46"/>
      <c r="O37" s="46"/>
      <c r="P37" s="46"/>
      <c r="Q37" s="46"/>
      <c r="R37" s="46"/>
      <c r="S37" s="46"/>
      <c r="T37" s="30"/>
    </row>
    <row r="38" spans="1:28" ht="9.9499999999999993" customHeight="1">
      <c r="A38" s="30"/>
      <c r="B38" s="30"/>
      <c r="C38" s="298" t="s">
        <v>40</v>
      </c>
      <c r="D38" s="298"/>
      <c r="E38" s="298"/>
      <c r="F38" s="30"/>
      <c r="G38" s="272" t="s">
        <v>29</v>
      </c>
      <c r="H38" s="272"/>
      <c r="I38" s="272"/>
      <c r="J38" s="272"/>
      <c r="K38" s="272"/>
      <c r="L38" s="272"/>
      <c r="M38" s="30"/>
      <c r="N38" s="39" t="s">
        <v>30</v>
      </c>
      <c r="O38" s="31"/>
      <c r="P38" s="39" t="s">
        <v>31</v>
      </c>
      <c r="Q38" s="30"/>
      <c r="R38" s="39" t="s">
        <v>30</v>
      </c>
      <c r="S38" s="31"/>
      <c r="T38" s="39" t="s">
        <v>31</v>
      </c>
    </row>
    <row r="39" spans="1:28" ht="18" customHeight="1">
      <c r="A39" s="30"/>
      <c r="B39" s="44">
        <v>-1</v>
      </c>
      <c r="C39" s="273"/>
      <c r="D39" s="273"/>
      <c r="E39" s="273"/>
      <c r="F39" s="74"/>
      <c r="G39" s="256"/>
      <c r="H39" s="256"/>
      <c r="I39" s="256"/>
      <c r="J39" s="256"/>
      <c r="K39" s="256"/>
      <c r="L39" s="256"/>
      <c r="M39" s="72"/>
      <c r="N39" s="100"/>
      <c r="O39" s="73" t="s">
        <v>32</v>
      </c>
      <c r="P39" s="100"/>
      <c r="Q39" s="72"/>
      <c r="R39" s="100"/>
      <c r="S39" s="73" t="s">
        <v>32</v>
      </c>
      <c r="T39" s="100"/>
    </row>
    <row r="40" spans="1:28" ht="18" customHeight="1">
      <c r="A40" s="30"/>
      <c r="B40" s="44">
        <v>-2</v>
      </c>
      <c r="C40" s="262"/>
      <c r="D40" s="262"/>
      <c r="E40" s="262"/>
      <c r="F40" s="74"/>
      <c r="G40" s="263"/>
      <c r="H40" s="263"/>
      <c r="I40" s="263"/>
      <c r="J40" s="263"/>
      <c r="K40" s="263"/>
      <c r="L40" s="263"/>
      <c r="M40" s="72"/>
      <c r="N40" s="100"/>
      <c r="O40" s="73" t="s">
        <v>32</v>
      </c>
      <c r="P40" s="100"/>
      <c r="Q40" s="72"/>
      <c r="R40" s="100"/>
      <c r="S40" s="73" t="s">
        <v>32</v>
      </c>
      <c r="T40" s="100"/>
    </row>
    <row r="41" spans="1:28" ht="9.9499999999999993" customHeight="1">
      <c r="A41" s="30"/>
      <c r="B41" s="30"/>
      <c r="C41" s="30"/>
      <c r="D41" s="30"/>
      <c r="E41" s="30"/>
      <c r="F41" s="30"/>
      <c r="G41" s="30"/>
      <c r="H41" s="60"/>
      <c r="I41" s="30"/>
      <c r="J41" s="30"/>
      <c r="K41" s="30"/>
      <c r="L41" s="46"/>
      <c r="M41" s="46"/>
      <c r="N41" s="46"/>
      <c r="O41" s="46"/>
      <c r="P41" s="46"/>
      <c r="Q41" s="46"/>
      <c r="R41" s="46"/>
      <c r="S41" s="46"/>
      <c r="T41" s="30"/>
    </row>
    <row r="42" spans="1:28" ht="18" customHeight="1">
      <c r="A42" s="30">
        <v>9</v>
      </c>
      <c r="B42" s="30"/>
      <c r="C42" s="30" t="s">
        <v>41</v>
      </c>
      <c r="D42" s="30"/>
      <c r="E42" s="261" t="s">
        <v>42</v>
      </c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35"/>
      <c r="T42" s="30"/>
    </row>
    <row r="43" spans="1:28" ht="9.9499999999999993" customHeight="1">
      <c r="A43" s="30"/>
      <c r="B43" s="30"/>
      <c r="C43" s="30"/>
      <c r="D43" s="30"/>
      <c r="E43" s="30"/>
      <c r="F43" s="30"/>
      <c r="G43" s="30"/>
      <c r="H43" s="60"/>
      <c r="I43" s="30"/>
      <c r="J43" s="30"/>
      <c r="K43" s="30"/>
      <c r="L43" s="46"/>
      <c r="M43" s="46"/>
      <c r="N43" s="46"/>
      <c r="O43" s="46"/>
      <c r="P43" s="46"/>
      <c r="Q43" s="46"/>
      <c r="R43" s="46"/>
      <c r="S43" s="46"/>
      <c r="T43" s="30"/>
    </row>
    <row r="44" spans="1:28" ht="18" customHeight="1">
      <c r="A44" s="30"/>
      <c r="B44" s="30"/>
      <c r="C44" s="257" t="s">
        <v>43</v>
      </c>
      <c r="D44" s="257"/>
      <c r="E44" s="257"/>
      <c r="F44" s="30"/>
      <c r="G44" s="257" t="s">
        <v>44</v>
      </c>
      <c r="H44" s="257"/>
      <c r="I44" s="257"/>
      <c r="J44" s="257"/>
      <c r="L44" s="1" t="s">
        <v>45</v>
      </c>
      <c r="N44" s="257" t="s">
        <v>46</v>
      </c>
      <c r="O44" s="257"/>
      <c r="P44" s="257"/>
      <c r="Q44" s="257"/>
      <c r="R44" s="257"/>
    </row>
    <row r="45" spans="1:28" ht="5.0999999999999996" customHeight="1">
      <c r="A45" s="30"/>
      <c r="B45" s="30"/>
      <c r="C45" s="30"/>
      <c r="D45" s="30"/>
      <c r="E45" s="30"/>
      <c r="F45" s="30"/>
      <c r="G45" s="41"/>
      <c r="H45" s="41"/>
      <c r="I45" s="41"/>
      <c r="J45" s="41"/>
      <c r="K45" s="41"/>
      <c r="L45" s="41"/>
      <c r="M45" s="30"/>
      <c r="N45" s="30"/>
      <c r="O45" s="30"/>
      <c r="Q45" s="30"/>
      <c r="R45" s="30"/>
      <c r="S45" s="30"/>
      <c r="T45" s="30"/>
    </row>
    <row r="46" spans="1:28" ht="9.9499999999999993" customHeight="1">
      <c r="A46" s="30"/>
      <c r="B46" s="30"/>
      <c r="C46" s="298" t="s">
        <v>47</v>
      </c>
      <c r="D46" s="298"/>
      <c r="E46" s="298"/>
      <c r="F46" s="30"/>
      <c r="G46" s="298" t="s">
        <v>48</v>
      </c>
      <c r="H46" s="298"/>
      <c r="I46" s="298"/>
      <c r="J46" s="298"/>
      <c r="K46" s="31"/>
      <c r="L46" s="84" t="s">
        <v>49</v>
      </c>
      <c r="M46" s="31"/>
      <c r="N46" s="298" t="s">
        <v>50</v>
      </c>
      <c r="O46" s="298"/>
      <c r="P46" s="298"/>
      <c r="Q46" s="298"/>
      <c r="R46" s="298"/>
      <c r="S46" s="31"/>
      <c r="T46" s="31"/>
    </row>
    <row r="47" spans="1:28" ht="18" customHeight="1">
      <c r="A47" s="30"/>
      <c r="B47" s="44">
        <v>-1</v>
      </c>
      <c r="C47" s="260"/>
      <c r="D47" s="260"/>
      <c r="E47" s="260"/>
      <c r="F47" s="75"/>
      <c r="G47" s="76"/>
      <c r="H47" s="299"/>
      <c r="I47" s="299"/>
      <c r="J47" s="299"/>
      <c r="K47" s="77"/>
      <c r="L47" s="101"/>
      <c r="M47" s="75"/>
      <c r="N47" s="295"/>
      <c r="O47" s="295"/>
      <c r="P47" s="295"/>
      <c r="Q47" s="295"/>
      <c r="R47" s="295"/>
      <c r="S47" s="295"/>
      <c r="T47" s="70"/>
    </row>
    <row r="48" spans="1:28" ht="18" customHeight="1">
      <c r="A48" s="30"/>
      <c r="B48" s="44">
        <v>-2</v>
      </c>
      <c r="C48" s="259"/>
      <c r="D48" s="259"/>
      <c r="E48" s="259"/>
      <c r="F48" s="75"/>
      <c r="G48" s="76"/>
      <c r="H48" s="300"/>
      <c r="I48" s="300"/>
      <c r="J48" s="300"/>
      <c r="K48" s="77"/>
      <c r="L48" s="101"/>
      <c r="M48" s="75"/>
      <c r="N48" s="296"/>
      <c r="O48" s="296"/>
      <c r="P48" s="296"/>
      <c r="Q48" s="296"/>
      <c r="R48" s="296"/>
      <c r="S48" s="296"/>
      <c r="T48" s="70"/>
      <c r="W48" s="298"/>
      <c r="X48" s="298"/>
      <c r="Y48" s="298"/>
      <c r="Z48" s="298"/>
      <c r="AA48" s="298"/>
      <c r="AB48" s="298"/>
    </row>
    <row r="49" spans="1:32" ht="9.9499999999999993" customHeight="1">
      <c r="A49" s="30"/>
      <c r="B49" s="30"/>
      <c r="C49" s="30"/>
      <c r="D49" s="30"/>
      <c r="E49" s="30"/>
      <c r="F49" s="30"/>
      <c r="G49" s="30"/>
      <c r="H49" s="41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1:32" ht="18" customHeight="1">
      <c r="A50" s="30">
        <v>10</v>
      </c>
      <c r="B50" s="30"/>
      <c r="C50" s="30" t="s">
        <v>51</v>
      </c>
      <c r="D50" s="30"/>
      <c r="E50" s="261" t="s">
        <v>52</v>
      </c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</row>
    <row r="51" spans="1:32" ht="18" customHeight="1">
      <c r="A51" s="30"/>
      <c r="C51" s="30" t="s">
        <v>53</v>
      </c>
      <c r="E51" s="30" t="s">
        <v>54</v>
      </c>
      <c r="H51" s="30" t="s">
        <v>55</v>
      </c>
      <c r="J51" s="1" t="s">
        <v>56</v>
      </c>
      <c r="K51" s="30"/>
      <c r="L51" s="30" t="s">
        <v>57</v>
      </c>
      <c r="M51" s="30"/>
      <c r="N51" s="257" t="s">
        <v>58</v>
      </c>
      <c r="O51" s="257"/>
      <c r="P51" s="257"/>
      <c r="Q51" s="257"/>
      <c r="R51" s="257"/>
      <c r="S51" s="30"/>
      <c r="T51" s="30" t="s">
        <v>59</v>
      </c>
    </row>
    <row r="52" spans="1:32" s="65" customFormat="1" ht="9.9499999999999993" customHeight="1">
      <c r="A52" s="62"/>
      <c r="B52" s="63"/>
      <c r="C52" s="62" t="s">
        <v>60</v>
      </c>
      <c r="D52" s="63"/>
      <c r="E52" s="62" t="s">
        <v>61</v>
      </c>
      <c r="F52" s="63"/>
      <c r="G52" s="63"/>
      <c r="H52" s="62" t="s">
        <v>12</v>
      </c>
      <c r="I52" s="63"/>
      <c r="J52" s="63" t="s">
        <v>62</v>
      </c>
      <c r="K52" s="62"/>
      <c r="L52" s="62" t="s">
        <v>63</v>
      </c>
      <c r="M52" s="62"/>
      <c r="N52" s="297" t="s">
        <v>64</v>
      </c>
      <c r="O52" s="297"/>
      <c r="P52" s="297"/>
      <c r="Q52" s="297"/>
      <c r="R52" s="297"/>
      <c r="S52" s="62"/>
      <c r="T52" s="63" t="s">
        <v>65</v>
      </c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</row>
    <row r="53" spans="1:32" ht="24" customHeight="1">
      <c r="A53" s="30"/>
      <c r="B53" s="68"/>
      <c r="C53" s="78"/>
      <c r="D53" s="80"/>
      <c r="E53" s="102"/>
      <c r="F53" s="78"/>
      <c r="G53" s="81"/>
      <c r="H53" s="78"/>
      <c r="I53" s="81"/>
      <c r="J53" s="103"/>
      <c r="K53" s="81"/>
      <c r="L53" s="78"/>
      <c r="M53" s="80"/>
      <c r="N53" s="256"/>
      <c r="O53" s="256"/>
      <c r="P53" s="256"/>
      <c r="Q53" s="256"/>
      <c r="R53" s="256"/>
      <c r="S53" s="82"/>
      <c r="T53" s="78"/>
    </row>
    <row r="54" spans="1:32" ht="24" customHeight="1">
      <c r="A54" s="30"/>
      <c r="B54" s="68"/>
      <c r="C54" s="78"/>
      <c r="D54" s="80"/>
      <c r="E54" s="102"/>
      <c r="F54" s="78"/>
      <c r="G54" s="81"/>
      <c r="H54" s="78"/>
      <c r="I54" s="81"/>
      <c r="J54" s="103"/>
      <c r="K54" s="81"/>
      <c r="L54" s="78"/>
      <c r="M54" s="80"/>
      <c r="N54" s="263"/>
      <c r="O54" s="263"/>
      <c r="P54" s="263"/>
      <c r="Q54" s="263"/>
      <c r="R54" s="263"/>
      <c r="S54" s="82"/>
      <c r="T54" s="78"/>
    </row>
    <row r="55" spans="1:32" ht="22.5" customHeight="1">
      <c r="A55" s="30"/>
      <c r="B55" s="68"/>
      <c r="C55" s="78"/>
      <c r="D55" s="80"/>
      <c r="E55" s="102"/>
      <c r="F55" s="78"/>
      <c r="G55" s="81"/>
      <c r="H55" s="78"/>
      <c r="I55" s="81"/>
      <c r="J55" s="103"/>
      <c r="K55" s="81"/>
      <c r="L55" s="78"/>
      <c r="M55" s="80"/>
      <c r="N55" s="263"/>
      <c r="O55" s="263"/>
      <c r="P55" s="263"/>
      <c r="Q55" s="263"/>
      <c r="R55" s="263"/>
      <c r="S55" s="82"/>
      <c r="T55" s="78"/>
    </row>
    <row r="56" spans="1:32" ht="22.5" customHeight="1">
      <c r="A56" s="30"/>
      <c r="B56" s="68"/>
      <c r="C56" s="78"/>
      <c r="D56" s="80"/>
      <c r="E56" s="102"/>
      <c r="F56" s="78"/>
      <c r="G56" s="81"/>
      <c r="H56" s="78"/>
      <c r="I56" s="81"/>
      <c r="J56" s="103"/>
      <c r="K56" s="81"/>
      <c r="L56" s="78"/>
      <c r="M56" s="80"/>
      <c r="N56" s="263"/>
      <c r="O56" s="263"/>
      <c r="P56" s="263"/>
      <c r="Q56" s="263"/>
      <c r="R56" s="263"/>
      <c r="S56" s="82"/>
      <c r="T56" s="78"/>
    </row>
    <row r="57" spans="1:32" ht="22.5" customHeight="1">
      <c r="A57" s="30"/>
      <c r="B57" s="68"/>
      <c r="C57" s="78"/>
      <c r="D57" s="80"/>
      <c r="E57" s="102"/>
      <c r="F57" s="78"/>
      <c r="G57" s="81"/>
      <c r="H57" s="78"/>
      <c r="I57" s="81"/>
      <c r="J57" s="103"/>
      <c r="K57" s="81"/>
      <c r="L57" s="78"/>
      <c r="M57" s="80"/>
      <c r="N57" s="263"/>
      <c r="O57" s="263"/>
      <c r="P57" s="263"/>
      <c r="Q57" s="263"/>
      <c r="R57" s="263"/>
      <c r="S57" s="82"/>
      <c r="T57" s="78"/>
    </row>
    <row r="58" spans="1:32" ht="9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 s="36"/>
      <c r="T58" s="36"/>
    </row>
    <row r="59" spans="1:32" ht="18" customHeight="1">
      <c r="A59" s="30">
        <v>11</v>
      </c>
      <c r="B59" s="36"/>
      <c r="C59" s="1" t="s">
        <v>66</v>
      </c>
      <c r="D59" s="59"/>
      <c r="E59" s="59"/>
      <c r="F59" s="59"/>
      <c r="G59" s="59"/>
      <c r="H59" s="59"/>
      <c r="I59" s="59"/>
      <c r="J59" s="59"/>
      <c r="K59" s="59"/>
      <c r="L59" s="59"/>
      <c r="M59" s="58"/>
      <c r="N59" s="93"/>
      <c r="O59" s="58"/>
      <c r="P59" s="265"/>
      <c r="Q59" s="265"/>
      <c r="R59" s="58"/>
      <c r="S59" s="36"/>
      <c r="T59" s="36"/>
    </row>
    <row r="60" spans="1:32" ht="18" customHeight="1">
      <c r="A60" s="30"/>
      <c r="B60" s="36"/>
      <c r="C60" s="264" t="s">
        <v>67</v>
      </c>
      <c r="D60" s="264"/>
      <c r="E60" s="264"/>
      <c r="F60" s="264"/>
      <c r="G60" s="264"/>
      <c r="H60" s="264"/>
      <c r="I60" s="264"/>
      <c r="J60" s="264"/>
      <c r="K60" s="264"/>
      <c r="L60" s="264"/>
      <c r="M60" s="85"/>
      <c r="N60" s="86"/>
      <c r="O60" s="85"/>
      <c r="P60" s="85"/>
      <c r="Q60" s="85"/>
      <c r="R60" s="85"/>
      <c r="S60" s="36"/>
      <c r="T60" s="36"/>
    </row>
    <row r="61" spans="1:32" ht="18" customHeight="1">
      <c r="A61" s="30"/>
      <c r="B61" s="36"/>
      <c r="C61" s="254" t="s">
        <v>68</v>
      </c>
      <c r="D61" s="254"/>
      <c r="E61" s="254"/>
      <c r="F61" s="41"/>
      <c r="G61" s="254" t="s">
        <v>69</v>
      </c>
      <c r="H61" s="254"/>
      <c r="I61" s="255"/>
      <c r="J61" s="255"/>
      <c r="K61" s="255"/>
      <c r="L61" s="255"/>
      <c r="M61" s="255"/>
      <c r="N61" s="255"/>
      <c r="O61" s="255"/>
      <c r="P61" s="255"/>
      <c r="Q61" s="255"/>
      <c r="R61" s="36" t="s">
        <v>70</v>
      </c>
      <c r="S61" s="36"/>
      <c r="T61" s="36"/>
    </row>
    <row r="62" spans="1:32" ht="18" customHeight="1">
      <c r="A62" s="30"/>
      <c r="B62" s="36"/>
      <c r="C62" s="36"/>
      <c r="D62" s="36"/>
      <c r="E62" s="36"/>
      <c r="F62" s="41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</row>
    <row r="63" spans="1:32">
      <c r="A63" s="30">
        <v>12</v>
      </c>
      <c r="B63" s="258" t="s">
        <v>71</v>
      </c>
      <c r="C63" s="258"/>
      <c r="D63" s="258"/>
      <c r="E63" s="258"/>
      <c r="G63" s="261" t="s">
        <v>72</v>
      </c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</row>
    <row r="64" spans="1:32" ht="9.9499999999999993" customHeight="1"/>
    <row r="65" spans="1:20" ht="18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18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t="18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18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ht="18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8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8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8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8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8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8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8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8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8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8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8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8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ht="1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4" spans="1:20">
      <c r="A84" s="30">
        <v>13</v>
      </c>
      <c r="B84" s="258" t="s">
        <v>73</v>
      </c>
      <c r="C84" s="258"/>
      <c r="D84" s="258"/>
      <c r="E84" s="258"/>
      <c r="F84" s="261" t="s">
        <v>74</v>
      </c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35"/>
    </row>
    <row r="85" spans="1:20" ht="5.0999999999999996" customHeight="1"/>
    <row r="86" spans="1:20">
      <c r="C86" s="30"/>
      <c r="D86" s="30"/>
      <c r="E86" s="30"/>
      <c r="F86" s="30"/>
      <c r="G86" s="33"/>
      <c r="H86" s="33"/>
      <c r="I86" s="258"/>
      <c r="J86" s="258"/>
      <c r="K86" s="258"/>
      <c r="L86" s="258"/>
      <c r="M86" s="258"/>
      <c r="N86" s="261"/>
      <c r="O86" s="261"/>
      <c r="P86" s="261"/>
      <c r="Q86" s="261"/>
      <c r="R86" s="261"/>
      <c r="S86" s="261"/>
      <c r="T86" s="261"/>
    </row>
    <row r="87" spans="1:20">
      <c r="C87" s="277" t="s">
        <v>75</v>
      </c>
      <c r="D87" s="277"/>
      <c r="E87" s="277"/>
      <c r="F87" s="277"/>
      <c r="G87" s="33"/>
      <c r="H87" s="54"/>
      <c r="I87" s="33"/>
      <c r="J87" s="294" t="s">
        <v>76</v>
      </c>
      <c r="K87" s="294"/>
      <c r="L87" s="294"/>
      <c r="M87" s="294"/>
      <c r="N87" s="294"/>
      <c r="O87" s="294"/>
      <c r="P87" s="64" t="s">
        <v>77</v>
      </c>
      <c r="Q87" s="35"/>
      <c r="R87" s="35"/>
      <c r="S87" s="35"/>
      <c r="T87" s="35"/>
    </row>
    <row r="88" spans="1:20" ht="5.0999999999999996" customHeight="1"/>
    <row r="89" spans="1:20" ht="21" customHeight="1">
      <c r="B89" s="34">
        <v>-1</v>
      </c>
      <c r="C89" s="257" t="s">
        <v>78</v>
      </c>
      <c r="D89" s="257"/>
      <c r="E89" s="257"/>
      <c r="F89" s="32"/>
      <c r="G89" s="30" t="s">
        <v>3</v>
      </c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</row>
    <row r="90" spans="1:20" ht="4.5" customHeight="1">
      <c r="B90" s="34"/>
      <c r="C90" s="30"/>
      <c r="D90" s="30"/>
      <c r="E90" s="30"/>
      <c r="H90" s="69"/>
      <c r="I90" s="69"/>
      <c r="J90" s="69"/>
      <c r="K90" s="104"/>
      <c r="L90" s="104"/>
      <c r="M90" s="104"/>
      <c r="N90" s="104"/>
      <c r="O90" s="104"/>
      <c r="P90" s="104"/>
      <c r="Q90" s="105"/>
      <c r="R90" s="105"/>
      <c r="S90" s="104"/>
    </row>
    <row r="91" spans="1:20">
      <c r="B91" s="34">
        <v>-2</v>
      </c>
      <c r="C91" s="257" t="s">
        <v>79</v>
      </c>
      <c r="D91" s="257"/>
      <c r="E91" s="257"/>
      <c r="G91" s="30" t="s">
        <v>3</v>
      </c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</row>
    <row r="92" spans="1:20" ht="5.0999999999999996" customHeight="1">
      <c r="B92" s="34"/>
      <c r="C92" s="30"/>
      <c r="D92" s="30"/>
      <c r="E92" s="30"/>
      <c r="H92" s="69"/>
      <c r="I92" s="69"/>
      <c r="J92" s="69"/>
      <c r="K92" s="104"/>
      <c r="L92" s="104"/>
      <c r="M92" s="104"/>
      <c r="N92" s="104"/>
      <c r="O92" s="104"/>
      <c r="P92" s="104"/>
      <c r="Q92" s="105"/>
      <c r="R92" s="105"/>
      <c r="S92" s="104"/>
    </row>
    <row r="93" spans="1:20">
      <c r="B93" s="34"/>
      <c r="C93" s="257" t="s">
        <v>80</v>
      </c>
      <c r="D93" s="257"/>
      <c r="E93" s="257"/>
      <c r="G93" s="30" t="s">
        <v>3</v>
      </c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</row>
    <row r="94" spans="1:20" ht="5.0999999999999996" customHeight="1">
      <c r="B94" s="34"/>
      <c r="C94" s="30"/>
      <c r="D94" s="30"/>
      <c r="E94" s="30"/>
      <c r="H94" s="69"/>
      <c r="I94" s="69"/>
      <c r="J94" s="69"/>
      <c r="K94" s="104"/>
      <c r="L94" s="104"/>
      <c r="M94" s="104"/>
      <c r="N94" s="104"/>
      <c r="O94" s="104"/>
      <c r="P94" s="104"/>
      <c r="Q94" s="105"/>
      <c r="R94" s="105"/>
      <c r="S94" s="104"/>
    </row>
    <row r="95" spans="1:20">
      <c r="B95" s="34"/>
      <c r="C95" s="257" t="s">
        <v>81</v>
      </c>
      <c r="D95" s="257"/>
      <c r="E95" s="257"/>
      <c r="G95" s="30" t="s">
        <v>3</v>
      </c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</row>
    <row r="96" spans="1:20">
      <c r="B96" s="34">
        <v>-3</v>
      </c>
      <c r="C96" s="257" t="s">
        <v>82</v>
      </c>
      <c r="D96" s="257"/>
      <c r="E96" s="257"/>
      <c r="G96" s="30" t="s">
        <v>3</v>
      </c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</row>
    <row r="97" spans="1:19">
      <c r="C97" s="35"/>
      <c r="D97" s="35"/>
      <c r="E97" s="35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36"/>
    </row>
    <row r="98" spans="1:19" ht="4.1500000000000004" customHeight="1">
      <c r="C98" s="35"/>
      <c r="D98" s="35"/>
      <c r="E98" s="35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1:19">
      <c r="A99" s="257" t="s">
        <v>83</v>
      </c>
      <c r="B99" s="257"/>
      <c r="C99" s="257"/>
      <c r="D99" s="257"/>
      <c r="E99" s="257"/>
      <c r="F99" s="33"/>
      <c r="G99" s="276" t="str">
        <f>L5&amp;"   "&amp;R5</f>
        <v>0   0</v>
      </c>
      <c r="H99" s="276"/>
      <c r="I99" s="276"/>
      <c r="J99" s="276"/>
      <c r="K99" s="276"/>
      <c r="L99" s="276"/>
      <c r="M99" s="30"/>
      <c r="N99" s="1" t="s">
        <v>84</v>
      </c>
    </row>
    <row r="100" spans="1:19" ht="5.0999999999999996" customHeight="1"/>
    <row r="101" spans="1:19" ht="18.75" customHeight="1">
      <c r="B101" s="30" t="s">
        <v>85</v>
      </c>
      <c r="C101" s="275" t="str">
        <f>G99</f>
        <v>0   0</v>
      </c>
      <c r="D101" s="275"/>
      <c r="E101" s="275"/>
      <c r="F101" s="275"/>
      <c r="G101" s="33"/>
      <c r="H101" s="79" t="s">
        <v>86</v>
      </c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1:19" ht="5.0999999999999996" customHeight="1"/>
    <row r="103" spans="1:19">
      <c r="B103" s="33" t="s">
        <v>87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1:19"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</row>
    <row r="105" spans="1:19">
      <c r="D105" s="31" t="s">
        <v>88</v>
      </c>
      <c r="E105" s="56" t="s">
        <v>89</v>
      </c>
      <c r="F105" s="31"/>
      <c r="G105" s="31"/>
      <c r="H105" s="31"/>
      <c r="I105" s="280"/>
      <c r="J105" s="280"/>
      <c r="K105" s="280"/>
      <c r="L105" s="280"/>
      <c r="M105" s="280"/>
      <c r="N105" s="280"/>
      <c r="O105" s="280"/>
      <c r="P105" s="280"/>
      <c r="Q105" s="280"/>
      <c r="R105" s="280"/>
    </row>
    <row r="106" spans="1:19">
      <c r="J106" s="3"/>
      <c r="K106" s="3"/>
      <c r="L106" s="274" t="s">
        <v>90</v>
      </c>
      <c r="M106" s="274"/>
      <c r="N106" s="274"/>
      <c r="O106" s="274"/>
      <c r="P106" s="274"/>
      <c r="Q106" s="274"/>
      <c r="R106" s="274"/>
    </row>
    <row r="107" spans="1:19">
      <c r="L107" s="291"/>
      <c r="M107" s="291"/>
      <c r="N107" s="291"/>
      <c r="O107" s="291"/>
      <c r="P107" s="291"/>
      <c r="Q107" s="291"/>
      <c r="R107" s="291"/>
    </row>
    <row r="108" spans="1:19" ht="14.25" thickBot="1">
      <c r="H108" s="2"/>
      <c r="L108" s="292"/>
      <c r="M108" s="292"/>
      <c r="N108" s="292"/>
      <c r="O108" s="292"/>
      <c r="P108" s="292"/>
      <c r="Q108" s="292"/>
      <c r="R108" s="292"/>
      <c r="S108" s="53"/>
    </row>
    <row r="109" spans="1:19" ht="14.25" thickTop="1">
      <c r="L109" s="290" t="s">
        <v>91</v>
      </c>
      <c r="M109" s="290"/>
      <c r="N109" s="290"/>
      <c r="O109" s="290"/>
      <c r="P109" s="290"/>
      <c r="Q109" s="290"/>
      <c r="R109" s="290"/>
    </row>
    <row r="110" spans="1:19"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9" ht="5.0999999999999996" customHeight="1"/>
    <row r="113" ht="5.0999999999999996" customHeight="1"/>
    <row r="120" ht="5.0999999999999996" customHeight="1"/>
  </sheetData>
  <sheetProtection sheet="1" scenarios="1" formatCells="0"/>
  <mergeCells count="115">
    <mergeCell ref="W48:AB48"/>
    <mergeCell ref="G44:J44"/>
    <mergeCell ref="G46:J46"/>
    <mergeCell ref="E50:T50"/>
    <mergeCell ref="C39:E39"/>
    <mergeCell ref="C23:E23"/>
    <mergeCell ref="G23:L23"/>
    <mergeCell ref="H47:J47"/>
    <mergeCell ref="H48:J48"/>
    <mergeCell ref="C38:E38"/>
    <mergeCell ref="G40:L40"/>
    <mergeCell ref="G25:L25"/>
    <mergeCell ref="R36:T36"/>
    <mergeCell ref="N29:P29"/>
    <mergeCell ref="R29:T29"/>
    <mergeCell ref="G38:L38"/>
    <mergeCell ref="G36:L36"/>
    <mergeCell ref="E42:R42"/>
    <mergeCell ref="C29:E29"/>
    <mergeCell ref="C24:E24"/>
    <mergeCell ref="G24:L24"/>
    <mergeCell ref="C46:E46"/>
    <mergeCell ref="C33:E33"/>
    <mergeCell ref="C36:E36"/>
    <mergeCell ref="L109:R109"/>
    <mergeCell ref="L107:R108"/>
    <mergeCell ref="C89:E89"/>
    <mergeCell ref="C27:D27"/>
    <mergeCell ref="P11:T11"/>
    <mergeCell ref="G29:L29"/>
    <mergeCell ref="C31:E31"/>
    <mergeCell ref="C18:E18"/>
    <mergeCell ref="C20:E20"/>
    <mergeCell ref="J87:O87"/>
    <mergeCell ref="B84:E84"/>
    <mergeCell ref="G20:L20"/>
    <mergeCell ref="N47:S47"/>
    <mergeCell ref="C44:E44"/>
    <mergeCell ref="N44:R44"/>
    <mergeCell ref="N48:S48"/>
    <mergeCell ref="N52:R52"/>
    <mergeCell ref="C25:E25"/>
    <mergeCell ref="N46:R46"/>
    <mergeCell ref="C93:E93"/>
    <mergeCell ref="C91:E91"/>
    <mergeCell ref="F84:R84"/>
    <mergeCell ref="N86:T86"/>
    <mergeCell ref="I86:M86"/>
    <mergeCell ref="A1:T2"/>
    <mergeCell ref="C21:E21"/>
    <mergeCell ref="G21:L21"/>
    <mergeCell ref="C22:E22"/>
    <mergeCell ref="G22:L22"/>
    <mergeCell ref="R18:T18"/>
    <mergeCell ref="L6:N6"/>
    <mergeCell ref="R6:T6"/>
    <mergeCell ref="C9:G9"/>
    <mergeCell ref="C12:E12"/>
    <mergeCell ref="O14:S14"/>
    <mergeCell ref="H6:J6"/>
    <mergeCell ref="L14:N14"/>
    <mergeCell ref="E5:F5"/>
    <mergeCell ref="D17:T17"/>
    <mergeCell ref="N12:P12"/>
    <mergeCell ref="H5:J5"/>
    <mergeCell ref="A3:T3"/>
    <mergeCell ref="N18:P18"/>
    <mergeCell ref="G18:L18"/>
    <mergeCell ref="L5:P5"/>
    <mergeCell ref="R5:T5"/>
    <mergeCell ref="C6:E6"/>
    <mergeCell ref="M15:R15"/>
    <mergeCell ref="L106:R106"/>
    <mergeCell ref="C101:F101"/>
    <mergeCell ref="G99:L99"/>
    <mergeCell ref="C95:E95"/>
    <mergeCell ref="C96:E96"/>
    <mergeCell ref="C87:F87"/>
    <mergeCell ref="H89:S89"/>
    <mergeCell ref="H96:S96"/>
    <mergeCell ref="A99:E99"/>
    <mergeCell ref="I104:R105"/>
    <mergeCell ref="H95:S95"/>
    <mergeCell ref="H93:S93"/>
    <mergeCell ref="H91:S91"/>
    <mergeCell ref="E8:G8"/>
    <mergeCell ref="C7:E7"/>
    <mergeCell ref="C15:D15"/>
    <mergeCell ref="N36:P36"/>
    <mergeCell ref="E11:K11"/>
    <mergeCell ref="L11:M11"/>
    <mergeCell ref="G33:L33"/>
    <mergeCell ref="N54:R54"/>
    <mergeCell ref="H15:J15"/>
    <mergeCell ref="G31:L31"/>
    <mergeCell ref="E35:T35"/>
    <mergeCell ref="G32:L32"/>
    <mergeCell ref="C32:E32"/>
    <mergeCell ref="E27:T27"/>
    <mergeCell ref="G61:H61"/>
    <mergeCell ref="C61:E61"/>
    <mergeCell ref="I61:Q61"/>
    <mergeCell ref="N53:R53"/>
    <mergeCell ref="N51:R51"/>
    <mergeCell ref="B63:E63"/>
    <mergeCell ref="C48:E48"/>
    <mergeCell ref="C47:E47"/>
    <mergeCell ref="G39:L39"/>
    <mergeCell ref="G63:T63"/>
    <mergeCell ref="C40:E40"/>
    <mergeCell ref="N55:R55"/>
    <mergeCell ref="N56:R56"/>
    <mergeCell ref="N57:R57"/>
    <mergeCell ref="C60:L60"/>
    <mergeCell ref="P59:Q59"/>
  </mergeCells>
  <phoneticPr fontId="1"/>
  <conditionalFormatting sqref="A1:XFD10 A11:E11 L11 N11:XFD11 A12:XFD64 U65:XFD82 A83:XFD1048576">
    <cfRule type="cellIs" dxfId="1" priority="3" stopIfTrue="1" operator="equal">
      <formula>0</formula>
    </cfRule>
  </conditionalFormatting>
  <dataValidations count="2">
    <dataValidation type="list" allowBlank="1" showInputMessage="1" showErrorMessage="1" sqref="E14" xr:uid="{B94AA9DF-E693-4D79-8211-9C9492DAB0B2}">
      <formula1>"既婚,未婚"</formula1>
    </dataValidation>
    <dataValidation type="list" allowBlank="1" showInputMessage="1" showErrorMessage="1" sqref="N59" xr:uid="{7085DBED-742D-4DD5-B6CD-6C8CB24ED27D}">
      <formula1>"はい,いいえ"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7" orientation="portrait" r:id="rId1"/>
  <rowBreaks count="1" manualBreakCount="1">
    <brk id="58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4</xdr:col>
                    <xdr:colOff>733425</xdr:colOff>
                    <xdr:row>84</xdr:row>
                    <xdr:rowOff>19050</xdr:rowOff>
                  </from>
                  <to>
                    <xdr:col>7</xdr:col>
                    <xdr:colOff>209550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8</xdr:col>
                    <xdr:colOff>114300</xdr:colOff>
                    <xdr:row>83</xdr:row>
                    <xdr:rowOff>161925</xdr:rowOff>
                  </from>
                  <to>
                    <xdr:col>11</xdr:col>
                    <xdr:colOff>285750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15</xdr:col>
                    <xdr:colOff>0</xdr:colOff>
                    <xdr:row>84</xdr:row>
                    <xdr:rowOff>47625</xdr:rowOff>
                  </from>
                  <to>
                    <xdr:col>17</xdr:col>
                    <xdr:colOff>342900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2</xdr:col>
                    <xdr:colOff>9525</xdr:colOff>
                    <xdr:row>84</xdr:row>
                    <xdr:rowOff>9525</xdr:rowOff>
                  </from>
                  <to>
                    <xdr:col>4</xdr:col>
                    <xdr:colOff>123825</xdr:colOff>
                    <xdr:row>86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6"/>
  <sheetViews>
    <sheetView view="pageBreakPreview" zoomScaleNormal="100" zoomScaleSheetLayoutView="100" workbookViewId="0">
      <selection activeCell="V45" sqref="V45"/>
    </sheetView>
  </sheetViews>
  <sheetFormatPr defaultRowHeight="13.5"/>
  <cols>
    <col min="1" max="1" width="1.875" customWidth="1"/>
    <col min="2" max="2" width="4.625" customWidth="1"/>
    <col min="3" max="3" width="8.625" customWidth="1"/>
    <col min="4" max="4" width="1.625" customWidth="1"/>
    <col min="5" max="5" width="10.625" customWidth="1"/>
    <col min="6" max="6" width="3.625" customWidth="1"/>
    <col min="7" max="7" width="10.625" customWidth="1"/>
    <col min="8" max="8" width="5.625" customWidth="1"/>
    <col min="9" max="9" width="2.25" customWidth="1"/>
    <col min="10" max="10" width="5.375" customWidth="1"/>
    <col min="11" max="11" width="2.125" customWidth="1"/>
    <col min="12" max="12" width="4.625" customWidth="1"/>
    <col min="13" max="13" width="1.625" customWidth="1"/>
    <col min="14" max="14" width="4.625" customWidth="1"/>
    <col min="15" max="15" width="1.625" customWidth="1"/>
    <col min="16" max="16" width="7.375" customWidth="1"/>
    <col min="17" max="17" width="6.625" customWidth="1"/>
    <col min="18" max="18" width="1.625" customWidth="1"/>
  </cols>
  <sheetData>
    <row r="1" spans="1:18" ht="20.100000000000001" customHeight="1">
      <c r="A1" s="304" t="s">
        <v>165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2" spans="1:18" ht="13.5" customHeight="1">
      <c r="A2" s="309" t="s">
        <v>166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</row>
    <row r="3" spans="1:18" ht="6.6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8">
      <c r="B4" s="20" t="s">
        <v>167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8">
      <c r="B5" s="18" t="s">
        <v>168</v>
      </c>
      <c r="C5" s="2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8" ht="6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8" ht="21" customHeight="1">
      <c r="B7" s="20"/>
      <c r="C7" s="23" t="s">
        <v>169</v>
      </c>
      <c r="D7" s="20"/>
      <c r="E7" s="25" t="s">
        <v>170</v>
      </c>
      <c r="F7" s="20"/>
      <c r="G7" s="305">
        <f>'Entrance Application'!C15</f>
        <v>0</v>
      </c>
      <c r="H7" s="305"/>
      <c r="I7" s="305"/>
      <c r="J7" s="20"/>
      <c r="K7" s="20"/>
      <c r="L7" s="20"/>
      <c r="M7" s="20"/>
      <c r="N7" s="20"/>
      <c r="O7" s="20"/>
      <c r="P7" s="20"/>
      <c r="Q7" s="20"/>
    </row>
    <row r="8" spans="1:18" ht="4.5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4"/>
      <c r="O8" s="20"/>
      <c r="P8" s="20"/>
      <c r="Q8" s="20"/>
    </row>
    <row r="9" spans="1:18" ht="21" customHeight="1">
      <c r="B9" s="20"/>
      <c r="C9" s="23" t="s">
        <v>171</v>
      </c>
      <c r="D9" s="20"/>
      <c r="E9" s="25" t="s">
        <v>172</v>
      </c>
      <c r="F9" s="20"/>
      <c r="G9" s="307">
        <f>'Entrance Application'!E8</f>
        <v>0</v>
      </c>
      <c r="H9" s="307"/>
      <c r="I9" s="307"/>
      <c r="J9" s="307"/>
      <c r="K9" s="49"/>
      <c r="L9" s="307">
        <f>'Entrance Application'!J8</f>
        <v>0</v>
      </c>
      <c r="M9" s="307"/>
      <c r="N9" s="307"/>
      <c r="O9" s="307"/>
      <c r="P9" s="307"/>
      <c r="Q9" s="307"/>
    </row>
    <row r="10" spans="1:18" ht="12" customHeight="1">
      <c r="B10" s="20"/>
      <c r="C10" s="20"/>
      <c r="D10" s="20"/>
      <c r="E10" s="20"/>
      <c r="F10" s="20"/>
      <c r="G10" s="308" t="s">
        <v>173</v>
      </c>
      <c r="H10" s="308"/>
      <c r="I10" s="308"/>
      <c r="J10" s="308"/>
      <c r="K10" s="12"/>
      <c r="L10" s="308" t="s">
        <v>174</v>
      </c>
      <c r="M10" s="308"/>
      <c r="N10" s="308"/>
      <c r="O10" s="308"/>
      <c r="P10" s="308"/>
      <c r="Q10" s="308"/>
    </row>
    <row r="11" spans="1:18" ht="2.25" customHeight="1">
      <c r="B11" s="20"/>
      <c r="C11" s="20"/>
      <c r="D11" s="20"/>
      <c r="E11" s="20"/>
      <c r="F11" s="20"/>
      <c r="G11" s="16"/>
      <c r="H11" s="16"/>
      <c r="I11" s="16"/>
      <c r="J11" s="16"/>
      <c r="K11" s="12"/>
      <c r="L11" s="16"/>
      <c r="M11" s="16"/>
      <c r="N11" s="16"/>
      <c r="O11" s="16"/>
      <c r="P11" s="16"/>
      <c r="Q11" s="16"/>
    </row>
    <row r="12" spans="1:18" ht="21" customHeight="1">
      <c r="B12" s="20"/>
      <c r="C12" s="23" t="s">
        <v>175</v>
      </c>
      <c r="D12" s="20"/>
      <c r="E12" s="25" t="s">
        <v>176</v>
      </c>
      <c r="F12" s="20"/>
      <c r="G12" s="306">
        <f>'Entrance Application'!H15</f>
        <v>0</v>
      </c>
      <c r="H12" s="306"/>
      <c r="I12" s="306"/>
      <c r="J12" s="20"/>
      <c r="L12" s="20" t="s">
        <v>177</v>
      </c>
      <c r="M12" s="20"/>
      <c r="N12" s="106">
        <f>'Entrance Application'!R15</f>
        <v>0</v>
      </c>
      <c r="O12" s="20"/>
      <c r="P12" s="21"/>
      <c r="Q12" s="20"/>
    </row>
    <row r="13" spans="1:18" ht="12.75" customHeight="1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6" t="s">
        <v>178</v>
      </c>
      <c r="M13" s="20"/>
      <c r="N13" s="87"/>
      <c r="O13" s="20"/>
      <c r="P13" s="26"/>
      <c r="Q13" s="20"/>
    </row>
    <row r="14" spans="1:18" ht="13.9" customHeight="1">
      <c r="B14" s="301" t="s">
        <v>179</v>
      </c>
      <c r="C14" s="301"/>
      <c r="D14" s="301"/>
      <c r="E14" s="301"/>
      <c r="F14" s="301"/>
      <c r="G14" s="55" t="s">
        <v>180</v>
      </c>
      <c r="H14" s="301" t="s">
        <v>181</v>
      </c>
      <c r="I14" s="301"/>
      <c r="J14" s="301"/>
      <c r="K14" s="301"/>
      <c r="L14" s="301"/>
      <c r="M14" s="301"/>
      <c r="N14" s="301"/>
      <c r="O14" s="301"/>
      <c r="P14" s="301"/>
      <c r="Q14" s="301"/>
    </row>
    <row r="15" spans="1:18" ht="13.9" customHeight="1">
      <c r="B15" s="301"/>
      <c r="C15" s="301"/>
      <c r="D15" s="301"/>
      <c r="E15" s="301"/>
      <c r="F15" s="301"/>
      <c r="G15" s="112" t="s">
        <v>182</v>
      </c>
      <c r="H15" s="301"/>
      <c r="I15" s="301"/>
      <c r="J15" s="301"/>
      <c r="K15" s="301"/>
      <c r="L15" s="301"/>
      <c r="M15" s="301"/>
      <c r="N15" s="301"/>
      <c r="O15" s="301"/>
      <c r="P15" s="301"/>
      <c r="Q15" s="301"/>
    </row>
    <row r="16" spans="1:18">
      <c r="B16" s="20" t="s">
        <v>183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2:17" ht="5.0999999999999996" customHeight="1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2:17">
      <c r="B18" s="302" t="s">
        <v>184</v>
      </c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</row>
    <row r="19" spans="2:17">
      <c r="B19" s="302" t="s">
        <v>185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</row>
    <row r="20" spans="2:17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2:17">
      <c r="B21" s="310" t="s">
        <v>186</v>
      </c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</row>
    <row r="22" spans="2:17" ht="5.0999999999999996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2:17">
      <c r="B23" s="302" t="s">
        <v>187</v>
      </c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</row>
    <row r="24" spans="2:17">
      <c r="B24" s="302" t="s">
        <v>188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</row>
    <row r="25" spans="2:17" ht="13.9" customHeight="1"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</row>
    <row r="26" spans="2:17" ht="13.9" customHeight="1"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</row>
    <row r="27" spans="2:17" ht="13.9" customHeight="1"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</row>
    <row r="28" spans="2:17" ht="13.9" customHeight="1"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</row>
    <row r="29" spans="2:17" ht="13.9" customHeight="1"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</row>
    <row r="30" spans="2:17" ht="9.6" customHeight="1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2:17">
      <c r="B31" s="310" t="s">
        <v>189</v>
      </c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</row>
    <row r="32" spans="2:17" ht="5.0999999999999996" customHeight="1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8" ht="13.9" customHeight="1">
      <c r="B33" s="325" t="s">
        <v>190</v>
      </c>
      <c r="C33" s="313">
        <f>'Entrance Application'!D38</f>
        <v>0</v>
      </c>
      <c r="D33" s="313"/>
      <c r="E33" s="313"/>
      <c r="F33" s="310" t="s">
        <v>191</v>
      </c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</row>
    <row r="34" spans="1:18" ht="13.9" customHeight="1">
      <c r="B34" s="310" t="s">
        <v>192</v>
      </c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</row>
    <row r="35" spans="1:18" ht="13.9" customHeight="1">
      <c r="B35" s="310" t="s">
        <v>193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</row>
    <row r="36" spans="1:18" ht="5.0999999999999996" customHeight="1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8" ht="13.9" customHeight="1">
      <c r="B37" s="26" t="s">
        <v>194</v>
      </c>
      <c r="C37" s="314">
        <f>'Entrance Application'!D38</f>
        <v>0</v>
      </c>
      <c r="D37" s="314"/>
      <c r="E37" s="314"/>
      <c r="F37" s="302" t="s">
        <v>195</v>
      </c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</row>
    <row r="38" spans="1:18" ht="13.9" customHeight="1">
      <c r="B38" s="302" t="s">
        <v>196</v>
      </c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</row>
    <row r="39" spans="1:18" ht="13.9" customHeight="1">
      <c r="B39" s="302" t="s">
        <v>197</v>
      </c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</row>
    <row r="40" spans="1:18" ht="13.9" customHeight="1">
      <c r="B40" s="25" t="s">
        <v>198</v>
      </c>
      <c r="C40" s="25"/>
      <c r="D40" s="25"/>
      <c r="E40" s="25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8" ht="13.9" customHeight="1">
      <c r="A41" s="301" t="s">
        <v>199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</row>
    <row r="42" spans="1:18" ht="5.0999999999999996" customHeight="1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8" ht="13.9" customHeight="1">
      <c r="B43" s="20"/>
      <c r="C43" s="22" t="s">
        <v>200</v>
      </c>
      <c r="D43" s="20"/>
      <c r="E43" s="20" t="s">
        <v>201</v>
      </c>
      <c r="F43" s="20"/>
      <c r="G43" s="20" t="s">
        <v>202</v>
      </c>
      <c r="H43" s="20"/>
      <c r="I43" s="322">
        <v>715000</v>
      </c>
      <c r="J43" s="323"/>
      <c r="K43" s="323"/>
      <c r="L43" s="323"/>
      <c r="M43" s="20"/>
      <c r="N43" s="20" t="s">
        <v>203</v>
      </c>
      <c r="O43" s="20"/>
      <c r="P43" s="20"/>
      <c r="Q43" s="20"/>
    </row>
    <row r="44" spans="1:18" ht="13.9" customHeight="1">
      <c r="B44" s="20"/>
      <c r="C44" s="22"/>
      <c r="D44" s="20"/>
      <c r="E44" s="25" t="s">
        <v>204</v>
      </c>
      <c r="F44" s="20"/>
      <c r="G44" s="25" t="s">
        <v>205</v>
      </c>
      <c r="H44" s="20"/>
      <c r="I44" s="20"/>
      <c r="J44" s="20"/>
      <c r="K44" s="20"/>
      <c r="L44" s="20"/>
      <c r="M44" s="20"/>
      <c r="N44" s="25" t="s">
        <v>206</v>
      </c>
      <c r="O44" s="20"/>
      <c r="P44" s="20"/>
      <c r="Q44" s="20"/>
    </row>
    <row r="45" spans="1:18" ht="13.9" customHeight="1">
      <c r="B45" s="20"/>
      <c r="C45" s="22" t="s">
        <v>207</v>
      </c>
      <c r="D45" s="20"/>
      <c r="E45" s="20" t="s">
        <v>208</v>
      </c>
      <c r="F45" s="20"/>
      <c r="G45" s="20" t="s">
        <v>209</v>
      </c>
      <c r="H45" s="20"/>
      <c r="I45" s="324"/>
      <c r="J45" s="324"/>
      <c r="K45" s="324"/>
      <c r="L45" s="324"/>
      <c r="M45" s="20"/>
      <c r="N45" s="20" t="s">
        <v>203</v>
      </c>
      <c r="O45" s="20"/>
      <c r="P45" s="20"/>
      <c r="Q45" s="20"/>
    </row>
    <row r="46" spans="1:18" ht="13.9" customHeight="1">
      <c r="B46" s="20"/>
      <c r="C46" s="22"/>
      <c r="D46" s="20"/>
      <c r="E46" s="25" t="s">
        <v>210</v>
      </c>
      <c r="F46" s="20"/>
      <c r="G46" s="25" t="s">
        <v>211</v>
      </c>
      <c r="H46" s="20"/>
      <c r="I46" s="20"/>
      <c r="J46" s="20"/>
      <c r="K46" s="20"/>
      <c r="L46" s="20"/>
      <c r="M46" s="20"/>
      <c r="N46" s="25" t="s">
        <v>206</v>
      </c>
      <c r="O46" s="20"/>
      <c r="P46" s="20"/>
      <c r="Q46" s="20"/>
    </row>
    <row r="47" spans="1:18" ht="13.9" customHeight="1">
      <c r="B47" s="20"/>
      <c r="C47" s="22" t="s">
        <v>212</v>
      </c>
      <c r="D47" s="20"/>
      <c r="E47" s="20" t="s">
        <v>213</v>
      </c>
      <c r="F47" s="20"/>
      <c r="G47" s="20" t="s">
        <v>214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8" ht="13.9" customHeight="1">
      <c r="B48" s="20"/>
      <c r="C48" s="20"/>
      <c r="D48" s="20"/>
      <c r="E48" s="57" t="s">
        <v>215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0"/>
      <c r="Q48" s="20"/>
    </row>
    <row r="49" spans="2:17" ht="5.0999999999999996" customHeight="1">
      <c r="B49" s="20"/>
      <c r="C49" s="20"/>
      <c r="D49" s="20"/>
      <c r="E49" s="25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0"/>
      <c r="Q49" s="20"/>
    </row>
    <row r="50" spans="2:17" ht="13.9" customHeight="1">
      <c r="C50" s="19" t="s">
        <v>216</v>
      </c>
      <c r="D50" s="37"/>
      <c r="E50" s="115">
        <f>I45</f>
        <v>0</v>
      </c>
      <c r="F50" s="113" t="s">
        <v>401</v>
      </c>
      <c r="G50" s="55" t="s">
        <v>217</v>
      </c>
      <c r="H50" s="311" t="s">
        <v>218</v>
      </c>
      <c r="I50" s="311"/>
      <c r="J50" s="309"/>
      <c r="K50" s="309"/>
      <c r="L50" s="309"/>
      <c r="Q50" s="20"/>
    </row>
    <row r="51" spans="2:17" ht="13.9" customHeight="1">
      <c r="B51" s="20"/>
      <c r="C51" s="25" t="s">
        <v>219</v>
      </c>
      <c r="D51" s="37"/>
      <c r="E51" s="37"/>
      <c r="F51" s="114" t="s">
        <v>402</v>
      </c>
      <c r="G51" s="25" t="s">
        <v>220</v>
      </c>
      <c r="H51" s="25"/>
      <c r="I51" s="37"/>
      <c r="J51" s="24"/>
      <c r="L51" s="25"/>
      <c r="M51" s="25"/>
      <c r="N51" s="25"/>
      <c r="O51" s="37"/>
      <c r="P51" s="37"/>
      <c r="Q51" s="20"/>
    </row>
    <row r="52" spans="2:17" ht="5.0999999999999996" customHeight="1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2:17" ht="13.9" customHeight="1"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</row>
    <row r="54" spans="2:17" ht="13.9" customHeight="1"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</row>
    <row r="55" spans="2:17">
      <c r="B55" s="20"/>
      <c r="C55" s="20"/>
      <c r="D55" s="20"/>
      <c r="E55" s="20"/>
      <c r="F55" s="20"/>
      <c r="G55" s="20"/>
      <c r="H55" s="20"/>
      <c r="I55" s="20"/>
      <c r="J55" s="20"/>
      <c r="Q55" s="17"/>
    </row>
    <row r="56" spans="2:17" ht="12.75" customHeight="1">
      <c r="B56" s="20"/>
      <c r="C56" s="20"/>
      <c r="D56" s="20"/>
      <c r="E56" s="20"/>
      <c r="F56" s="20"/>
      <c r="G56" s="19" t="s">
        <v>221</v>
      </c>
      <c r="H56" s="20"/>
      <c r="I56" s="20"/>
      <c r="J56" s="20"/>
      <c r="K56" s="312"/>
      <c r="L56" s="312"/>
      <c r="M56" s="312"/>
      <c r="N56" s="312"/>
      <c r="O56" s="312"/>
      <c r="P56" s="312"/>
      <c r="Q56" s="312"/>
    </row>
    <row r="57" spans="2:17" ht="13.9" customHeight="1">
      <c r="B57" s="317"/>
      <c r="C57" s="317"/>
      <c r="D57" s="20"/>
      <c r="E57" s="25"/>
      <c r="F57" s="20"/>
      <c r="G57" s="20"/>
      <c r="H57" s="20"/>
      <c r="I57" s="20"/>
      <c r="J57" s="20"/>
      <c r="K57" s="20"/>
      <c r="L57" s="20"/>
      <c r="M57" s="20"/>
      <c r="N57" s="25" t="s">
        <v>222</v>
      </c>
      <c r="O57" s="20"/>
      <c r="P57" s="20"/>
      <c r="Q57" s="17"/>
    </row>
    <row r="58" spans="2:17" ht="19.5" customHeight="1">
      <c r="B58" s="20"/>
      <c r="C58" s="23" t="s">
        <v>223</v>
      </c>
      <c r="D58" s="20"/>
      <c r="E58" s="318">
        <f>'Entrance Application'!D40</f>
        <v>0</v>
      </c>
      <c r="F58" s="318"/>
      <c r="G58" s="318"/>
      <c r="H58" s="318"/>
      <c r="I58" s="318"/>
      <c r="J58" s="318"/>
      <c r="K58" s="321" t="s">
        <v>224</v>
      </c>
      <c r="L58" s="321"/>
      <c r="M58" s="321"/>
      <c r="N58" s="320"/>
      <c r="O58" s="320"/>
      <c r="P58" s="320"/>
      <c r="Q58" s="320"/>
    </row>
    <row r="59" spans="2:17" ht="13.9" customHeight="1">
      <c r="B59" s="20"/>
      <c r="C59" s="25" t="s">
        <v>225</v>
      </c>
      <c r="D59" s="24"/>
      <c r="E59" s="24"/>
      <c r="F59" s="20"/>
      <c r="G59" s="20"/>
      <c r="H59" s="20"/>
      <c r="I59" s="20"/>
      <c r="J59" s="20"/>
      <c r="K59" s="302" t="s">
        <v>226</v>
      </c>
      <c r="L59" s="302"/>
      <c r="M59" s="302"/>
      <c r="N59" s="302"/>
      <c r="O59" s="20"/>
      <c r="P59" s="20"/>
      <c r="Q59" s="17"/>
    </row>
    <row r="60" spans="2:17" ht="13.9" customHeight="1">
      <c r="B60" s="20"/>
      <c r="C60" s="310" t="s">
        <v>227</v>
      </c>
      <c r="D60" s="310"/>
      <c r="E60" s="20" t="s">
        <v>228</v>
      </c>
      <c r="M60" s="20"/>
      <c r="N60" s="21"/>
      <c r="O60" s="20"/>
      <c r="P60" s="20"/>
      <c r="Q60" s="17"/>
    </row>
    <row r="61" spans="2:17" ht="13.9" customHeight="1">
      <c r="B61" s="20"/>
      <c r="C61" s="25" t="s">
        <v>229</v>
      </c>
      <c r="D61" s="24"/>
      <c r="E61" s="24"/>
      <c r="G61" s="315"/>
      <c r="H61" s="315"/>
      <c r="I61" s="315"/>
      <c r="J61" s="315"/>
      <c r="K61" s="315"/>
      <c r="L61" s="315"/>
      <c r="M61" s="319"/>
      <c r="N61" s="319"/>
      <c r="O61" s="319"/>
      <c r="P61" s="20"/>
      <c r="Q61" s="17"/>
    </row>
    <row r="62" spans="2:17" ht="20.25" customHeight="1">
      <c r="B62" s="20"/>
      <c r="C62" s="301" t="s">
        <v>230</v>
      </c>
      <c r="D62" s="301"/>
      <c r="E62" s="20"/>
      <c r="F62" s="315"/>
      <c r="G62" s="315"/>
      <c r="H62" s="315"/>
      <c r="I62" s="315"/>
      <c r="J62" s="315"/>
      <c r="K62" s="315"/>
      <c r="L62" s="20"/>
      <c r="M62" s="20"/>
      <c r="N62" s="20"/>
      <c r="O62" s="20"/>
      <c r="P62" s="20"/>
      <c r="Q62" s="17"/>
    </row>
    <row r="63" spans="2:17" ht="13.9" customHeight="1">
      <c r="B63" s="20"/>
      <c r="C63" s="25" t="s">
        <v>231</v>
      </c>
      <c r="D63" s="24"/>
      <c r="E63" s="2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17"/>
    </row>
    <row r="64" spans="2:17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17"/>
    </row>
    <row r="65" spans="2:17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7"/>
    </row>
    <row r="66" spans="2:17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</sheetData>
  <sheetProtection sheet="1" formatCells="0"/>
  <mergeCells count="43">
    <mergeCell ref="G61:L61"/>
    <mergeCell ref="C60:D60"/>
    <mergeCell ref="B38:Q38"/>
    <mergeCell ref="B39:Q39"/>
    <mergeCell ref="C62:D62"/>
    <mergeCell ref="F62:K62"/>
    <mergeCell ref="B54:Q54"/>
    <mergeCell ref="B57:C57"/>
    <mergeCell ref="E58:J58"/>
    <mergeCell ref="M61:O61"/>
    <mergeCell ref="N58:Q58"/>
    <mergeCell ref="K58:M58"/>
    <mergeCell ref="K59:N59"/>
    <mergeCell ref="I43:L43"/>
    <mergeCell ref="I45:L45"/>
    <mergeCell ref="B53:Q53"/>
    <mergeCell ref="H50:I50"/>
    <mergeCell ref="J50:L50"/>
    <mergeCell ref="K56:Q56"/>
    <mergeCell ref="C33:E33"/>
    <mergeCell ref="F33:Q33"/>
    <mergeCell ref="B34:Q34"/>
    <mergeCell ref="B35:Q35"/>
    <mergeCell ref="C37:E37"/>
    <mergeCell ref="F37:Q37"/>
    <mergeCell ref="A41:R41"/>
    <mergeCell ref="B31:Q31"/>
    <mergeCell ref="B18:Q18"/>
    <mergeCell ref="B19:Q19"/>
    <mergeCell ref="B21:Q21"/>
    <mergeCell ref="B23:Q23"/>
    <mergeCell ref="H14:Q15"/>
    <mergeCell ref="B24:Q24"/>
    <mergeCell ref="B25:Q29"/>
    <mergeCell ref="A1:R1"/>
    <mergeCell ref="G7:I7"/>
    <mergeCell ref="G12:I12"/>
    <mergeCell ref="B14:F15"/>
    <mergeCell ref="G9:J9"/>
    <mergeCell ref="G10:J10"/>
    <mergeCell ref="A2:R2"/>
    <mergeCell ref="L9:Q9"/>
    <mergeCell ref="L10:Q10"/>
  </mergeCells>
  <phoneticPr fontId="5"/>
  <conditionalFormatting sqref="A1:XFD60 A61:G61 M61:XFD61 A62:XFD1048576">
    <cfRule type="cellIs" dxfId="0" priority="1" stopIfTrue="1" operator="equal">
      <formula>0</formula>
    </cfRule>
  </conditionalFormatting>
  <printOptions horizontalCentered="1"/>
  <pageMargins left="0.23622047244094491" right="0.23622047244094491" top="0.59055118110236227" bottom="0.59055118110236227" header="0" footer="0"/>
  <pageSetup paperSize="9" scale="10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4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48</xdr:row>
                    <xdr:rowOff>0</xdr:rowOff>
                  </from>
                  <to>
                    <xdr:col>6</xdr:col>
                    <xdr:colOff>295275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Check Box 6">
              <controlPr defaultSize="0" autoFill="0" autoLine="0" autoPict="0">
                <anchor moveWithCells="1">
                  <from>
                    <xdr:col>1</xdr:col>
                    <xdr:colOff>104775</xdr:colOff>
                    <xdr:row>48</xdr:row>
                    <xdr:rowOff>0</xdr:rowOff>
                  </from>
                  <to>
                    <xdr:col>2</xdr:col>
                    <xdr:colOff>104775</xdr:colOff>
                    <xdr:row>50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6A89-D141-4600-A9C4-073D38C9F65E}">
  <dimension ref="A1:EV2"/>
  <sheetViews>
    <sheetView workbookViewId="0"/>
  </sheetViews>
  <sheetFormatPr defaultRowHeight="13.5"/>
  <cols>
    <col min="7" max="7" width="10.5" bestFit="1" customWidth="1"/>
    <col min="15" max="15" width="11.625" bestFit="1" customWidth="1"/>
    <col min="43" max="43" width="11.625" bestFit="1" customWidth="1"/>
    <col min="81" max="81" width="11.625" customWidth="1"/>
    <col min="83" max="83" width="18" customWidth="1"/>
    <col min="94" max="94" width="9.5" bestFit="1" customWidth="1"/>
    <col min="122" max="122" width="25.875" customWidth="1"/>
  </cols>
  <sheetData>
    <row r="1" spans="1:152" ht="17.25">
      <c r="A1" t="s">
        <v>232</v>
      </c>
      <c r="B1" t="s">
        <v>233</v>
      </c>
      <c r="C1" t="s">
        <v>234</v>
      </c>
      <c r="D1" t="s">
        <v>235</v>
      </c>
      <c r="E1" t="s">
        <v>236</v>
      </c>
      <c r="F1" t="s">
        <v>237</v>
      </c>
      <c r="G1" t="s">
        <v>238</v>
      </c>
      <c r="H1" t="s">
        <v>239</v>
      </c>
      <c r="I1" t="s">
        <v>240</v>
      </c>
      <c r="J1" t="s">
        <v>241</v>
      </c>
      <c r="K1" t="s">
        <v>242</v>
      </c>
      <c r="L1" t="s">
        <v>243</v>
      </c>
      <c r="M1" t="s">
        <v>244</v>
      </c>
      <c r="N1" t="s">
        <v>245</v>
      </c>
      <c r="O1" t="s">
        <v>246</v>
      </c>
      <c r="P1" t="s">
        <v>247</v>
      </c>
      <c r="Q1" t="s">
        <v>248</v>
      </c>
      <c r="R1" t="s">
        <v>249</v>
      </c>
      <c r="S1" t="s">
        <v>250</v>
      </c>
      <c r="T1" t="s">
        <v>251</v>
      </c>
      <c r="U1" t="s">
        <v>252</v>
      </c>
      <c r="V1" t="s">
        <v>253</v>
      </c>
      <c r="W1" t="s">
        <v>254</v>
      </c>
      <c r="X1" t="s">
        <v>255</v>
      </c>
      <c r="Y1" t="s">
        <v>256</v>
      </c>
      <c r="Z1" t="s">
        <v>257</v>
      </c>
      <c r="AA1" t="s">
        <v>258</v>
      </c>
      <c r="AB1" t="s">
        <v>259</v>
      </c>
      <c r="AC1" t="s">
        <v>260</v>
      </c>
      <c r="AD1" t="s">
        <v>261</v>
      </c>
      <c r="AE1" t="s">
        <v>262</v>
      </c>
      <c r="AF1" t="s">
        <v>263</v>
      </c>
      <c r="AG1" t="s">
        <v>264</v>
      </c>
      <c r="AH1" t="s">
        <v>265</v>
      </c>
      <c r="AI1" t="s">
        <v>266</v>
      </c>
      <c r="AJ1" t="s">
        <v>267</v>
      </c>
      <c r="AK1" t="s">
        <v>268</v>
      </c>
      <c r="AL1" t="s">
        <v>269</v>
      </c>
      <c r="AM1" t="s">
        <v>270</v>
      </c>
      <c r="AN1" t="s">
        <v>271</v>
      </c>
      <c r="AO1" t="s">
        <v>272</v>
      </c>
      <c r="AP1" t="s">
        <v>273</v>
      </c>
      <c r="AQ1" t="s">
        <v>274</v>
      </c>
      <c r="AR1" t="s">
        <v>275</v>
      </c>
      <c r="AS1" t="s">
        <v>276</v>
      </c>
      <c r="AT1" t="s">
        <v>277</v>
      </c>
      <c r="AU1" t="s">
        <v>278</v>
      </c>
      <c r="AV1" t="s">
        <v>279</v>
      </c>
      <c r="AW1" t="s">
        <v>280</v>
      </c>
      <c r="AX1" t="s">
        <v>281</v>
      </c>
      <c r="AY1" t="s">
        <v>282</v>
      </c>
      <c r="AZ1" t="s">
        <v>283</v>
      </c>
      <c r="BA1" t="s">
        <v>284</v>
      </c>
      <c r="BB1" t="s">
        <v>285</v>
      </c>
      <c r="BC1" t="s">
        <v>286</v>
      </c>
      <c r="BD1" t="s">
        <v>287</v>
      </c>
      <c r="BE1" s="91" t="s">
        <v>288</v>
      </c>
      <c r="BF1" s="91" t="s">
        <v>289</v>
      </c>
      <c r="BG1" s="91" t="s">
        <v>290</v>
      </c>
      <c r="BH1" s="91" t="s">
        <v>291</v>
      </c>
      <c r="BI1" s="91" t="s">
        <v>292</v>
      </c>
      <c r="BJ1" s="91" t="s">
        <v>293</v>
      </c>
      <c r="BK1" s="91" t="s">
        <v>294</v>
      </c>
      <c r="BL1" s="91" t="s">
        <v>295</v>
      </c>
      <c r="BM1" s="91" t="s">
        <v>296</v>
      </c>
      <c r="BN1" s="91" t="s">
        <v>297</v>
      </c>
      <c r="BO1" s="91" t="s">
        <v>298</v>
      </c>
      <c r="BP1" s="91" t="s">
        <v>299</v>
      </c>
      <c r="BQ1" s="91" t="s">
        <v>300</v>
      </c>
      <c r="BR1" s="91" t="s">
        <v>301</v>
      </c>
      <c r="BS1" s="91" t="s">
        <v>302</v>
      </c>
      <c r="BT1" s="91" t="s">
        <v>303</v>
      </c>
      <c r="BU1" s="91" t="s">
        <v>304</v>
      </c>
      <c r="BV1" s="91" t="s">
        <v>305</v>
      </c>
      <c r="BW1" s="91" t="s">
        <v>306</v>
      </c>
      <c r="BX1" s="91" t="s">
        <v>307</v>
      </c>
      <c r="BY1" s="91" t="s">
        <v>308</v>
      </c>
      <c r="BZ1" s="91" t="s">
        <v>309</v>
      </c>
      <c r="CA1" s="91" t="s">
        <v>310</v>
      </c>
      <c r="CB1" s="91" t="s">
        <v>311</v>
      </c>
      <c r="CC1" s="91" t="s">
        <v>312</v>
      </c>
      <c r="CD1" s="91" t="s">
        <v>313</v>
      </c>
      <c r="CE1" s="91" t="s">
        <v>314</v>
      </c>
      <c r="CF1" s="91" t="s">
        <v>315</v>
      </c>
      <c r="CG1" s="91" t="s">
        <v>316</v>
      </c>
      <c r="CH1" s="91" t="s">
        <v>317</v>
      </c>
      <c r="CI1" s="91" t="s">
        <v>318</v>
      </c>
      <c r="CJ1" s="91" t="s">
        <v>319</v>
      </c>
      <c r="CK1" s="91" t="s">
        <v>320</v>
      </c>
      <c r="CL1" s="91" t="s">
        <v>321</v>
      </c>
      <c r="CM1" s="91" t="s">
        <v>322</v>
      </c>
      <c r="CN1" s="91" t="s">
        <v>323</v>
      </c>
      <c r="CO1" s="91" t="s">
        <v>324</v>
      </c>
      <c r="CP1" s="91" t="s">
        <v>325</v>
      </c>
      <c r="CQ1" s="91" t="s">
        <v>326</v>
      </c>
      <c r="CR1" s="91" t="s">
        <v>327</v>
      </c>
      <c r="CS1" s="91" t="s">
        <v>328</v>
      </c>
      <c r="CT1" s="91" t="s">
        <v>329</v>
      </c>
      <c r="CU1" s="91" t="s">
        <v>330</v>
      </c>
      <c r="CV1" s="91" t="s">
        <v>331</v>
      </c>
      <c r="CW1" s="91" t="s">
        <v>332</v>
      </c>
      <c r="CX1" s="91" t="s">
        <v>333</v>
      </c>
      <c r="CY1" s="91" t="s">
        <v>334</v>
      </c>
      <c r="CZ1" s="91" t="s">
        <v>335</v>
      </c>
      <c r="DA1" s="91" t="s">
        <v>336</v>
      </c>
      <c r="DB1" s="91" t="s">
        <v>337</v>
      </c>
      <c r="DC1" s="91" t="s">
        <v>338</v>
      </c>
      <c r="DD1" s="91" t="s">
        <v>339</v>
      </c>
      <c r="DE1" s="91" t="s">
        <v>340</v>
      </c>
      <c r="DF1" s="83" t="s">
        <v>341</v>
      </c>
      <c r="DG1" s="91" t="s">
        <v>342</v>
      </c>
      <c r="DH1" s="91" t="s">
        <v>343</v>
      </c>
      <c r="DI1" s="91" t="s">
        <v>344</v>
      </c>
      <c r="DJ1" s="91" t="s">
        <v>345</v>
      </c>
      <c r="DK1" s="91" t="s">
        <v>346</v>
      </c>
      <c r="DL1" s="91" t="s">
        <v>347</v>
      </c>
      <c r="DM1" s="91" t="s">
        <v>348</v>
      </c>
      <c r="DN1" s="91" t="s">
        <v>349</v>
      </c>
      <c r="DO1" s="91" t="s">
        <v>350</v>
      </c>
      <c r="DP1" s="91" t="s">
        <v>351</v>
      </c>
      <c r="DQ1" s="91" t="s">
        <v>352</v>
      </c>
      <c r="DR1" s="91" t="s">
        <v>353</v>
      </c>
      <c r="DS1" s="91" t="s">
        <v>354</v>
      </c>
      <c r="DT1" s="91" t="s">
        <v>355</v>
      </c>
      <c r="DU1" s="91" t="s">
        <v>356</v>
      </c>
      <c r="DV1" s="91" t="s">
        <v>357</v>
      </c>
      <c r="DW1" s="91" t="s">
        <v>358</v>
      </c>
      <c r="DX1" s="91" t="s">
        <v>359</v>
      </c>
      <c r="DY1" s="91" t="s">
        <v>360</v>
      </c>
      <c r="DZ1" s="91" t="s">
        <v>361</v>
      </c>
      <c r="EA1" s="91" t="s">
        <v>362</v>
      </c>
      <c r="EB1" s="91" t="s">
        <v>363</v>
      </c>
      <c r="EC1" s="91" t="s">
        <v>364</v>
      </c>
      <c r="ED1" s="91" t="s">
        <v>365</v>
      </c>
      <c r="EE1" s="91" t="s">
        <v>366</v>
      </c>
      <c r="EF1" s="91" t="s">
        <v>367</v>
      </c>
      <c r="EG1" s="91" t="s">
        <v>368</v>
      </c>
      <c r="EH1" s="91" t="s">
        <v>369</v>
      </c>
      <c r="EI1" s="91" t="s">
        <v>370</v>
      </c>
      <c r="EJ1" s="91" t="s">
        <v>371</v>
      </c>
      <c r="EK1" s="91" t="s">
        <v>372</v>
      </c>
      <c r="EL1" s="91" t="s">
        <v>373</v>
      </c>
      <c r="EM1" s="91" t="s">
        <v>374</v>
      </c>
      <c r="EN1" s="91" t="s">
        <v>375</v>
      </c>
      <c r="EO1" s="91" t="s">
        <v>376</v>
      </c>
      <c r="EP1" s="91" t="s">
        <v>377</v>
      </c>
      <c r="EQ1" s="91" t="s">
        <v>378</v>
      </c>
      <c r="ER1" s="91" t="s">
        <v>379</v>
      </c>
      <c r="ES1" s="91" t="s">
        <v>380</v>
      </c>
      <c r="EV1" s="96" t="s">
        <v>391</v>
      </c>
    </row>
    <row r="2" spans="1:152">
      <c r="A2">
        <v>3301001</v>
      </c>
      <c r="C2" t="str">
        <f>UPPER('Personal History'!L5&amp;"  "&amp;'Personal History'!R5)</f>
        <v>0  0</v>
      </c>
      <c r="D2" t="str">
        <f>C2</f>
        <v>0  0</v>
      </c>
      <c r="F2" t="s">
        <v>390</v>
      </c>
      <c r="G2" s="89">
        <f ca="1">TODAY()</f>
        <v>45134</v>
      </c>
      <c r="H2" t="str">
        <f>IF(MID(A2,3,2)="01","20"&amp;LEFT(A2,2)+1&amp;"/"&amp;"03/31","20"&amp;LEFT(A2,2)+2&amp;"/"&amp;"03/31")</f>
        <v>2034/03/31</v>
      </c>
      <c r="I2" t="str">
        <f>IF(MID(A2,3,2)="04","進学2年コース",IF(MID(A2,3,2)="07","進学1年9ヵ月コース",IF(MID(A2,3,2)="10","進学1年6ヵ月コース","進学1年3ヵ月コース")))</f>
        <v>進学1年3ヵ月コース</v>
      </c>
      <c r="J2" t="str">
        <f>IF(MID(A2,3,2)="04","20"&amp;LEFT(A2,2),IF(MID(A2,3,2)="07","20"&amp;LEFT(A2,2),IF(MID(A2,3,2)="10","20"&amp;LEFT(A2,2),"20"&amp;LEFT(A2,2)-1)))</f>
        <v>2032</v>
      </c>
      <c r="K2" t="str">
        <f>IF(MID(A2,3,2)="04","４月期",IF(MID(A2,3,2)="07","７月期",IF(MID(A2,3,2)="10","１０月期","１月期")))</f>
        <v>１月期</v>
      </c>
      <c r="L2" t="str">
        <f>C2</f>
        <v>0  0</v>
      </c>
      <c r="N2" t="str">
        <f>IF('Personal History'!E5="VIETNAM","ベトナム",IF('Personal History'!E5="NEPALESE","ネパール",IF('Personal History'!E5="NEPALI","ネパール",IF('Personal History'!E5="BANGLADESHI","バングラデシュ",IF('Personal History'!E5="SRI LANKA","スリランカ",IF('Personal History'!E5="INDIAN","インド",IF('Personal History'!E5="MONGOLIAN","モンゴル",IF('Personal History'!E5="CHINA","中国",""))))))))</f>
        <v/>
      </c>
      <c r="O2" s="90">
        <f>'Personal History'!E8</f>
        <v>0</v>
      </c>
      <c r="P2">
        <f>'Personal History'!N8</f>
        <v>0</v>
      </c>
      <c r="Q2">
        <f>'Personal History'!P11</f>
        <v>0</v>
      </c>
      <c r="R2">
        <f>'Personal History'!E11</f>
        <v>0</v>
      </c>
      <c r="S2">
        <f>'Entrance Application'!N21</f>
        <v>0</v>
      </c>
      <c r="T2" t="s">
        <v>381</v>
      </c>
      <c r="U2" t="str">
        <f>IF('Entrance Application'!C18="既婚","有","無")</f>
        <v>無</v>
      </c>
      <c r="V2">
        <f>'Entrance Application'!H18</f>
        <v>0</v>
      </c>
      <c r="Z2" t="s">
        <v>382</v>
      </c>
      <c r="AA2" t="str">
        <f>IF(MID(A2,3,2)="04","2年",IF(MID(A2,3,2)="07","1.9年",IF(MID(A2,3,2)="10","1.6年","1.3年")))</f>
        <v>1.3年</v>
      </c>
      <c r="AB2">
        <f>'Entrance Application'!G51</f>
        <v>0</v>
      </c>
      <c r="AC2" t="s">
        <v>400</v>
      </c>
      <c r="AE2" t="s">
        <v>387</v>
      </c>
      <c r="AP2" t="str">
        <f>IF('Entrance Application'!E32="","",IF('Entrance Application'!E32="無","",'Entrance Application'!E32))</f>
        <v/>
      </c>
      <c r="AQ2" s="90" t="str">
        <f>IF(AP2="無","",IF(AP2="","",'Entrance Application'!N32))</f>
        <v/>
      </c>
      <c r="AR2" t="s">
        <v>383</v>
      </c>
      <c r="AT2" t="s">
        <v>388</v>
      </c>
      <c r="AU2" t="str">
        <f>IF('Personal History'!H47="","無","有")</f>
        <v>無</v>
      </c>
      <c r="AZ2" t="s">
        <v>383</v>
      </c>
      <c r="BT2">
        <f>'Entrance Application'!E24</f>
        <v>0</v>
      </c>
      <c r="BU2" t="str">
        <f>'Entrance Application'!N24&amp;"年"&amp;IF(LEFT('Entrance Application'!R24,1)="1",'Entrance Application'!R24&amp;"月",0&amp;'Entrance Application'!R24&amp;"月")</f>
        <v>年0月</v>
      </c>
      <c r="BW2" t="str">
        <f>IF(基本情報!B4="","",基本情報!B4)</f>
        <v/>
      </c>
      <c r="BX2" t="str">
        <f>IF(基本情報!B4="","",基本情報!B5)</f>
        <v/>
      </c>
      <c r="BY2">
        <f>'Personal History'!C32</f>
        <v>0</v>
      </c>
      <c r="BZ2" t="str">
        <f>'Personal History'!N32&amp;"年"&amp;IF(LEFT('Personal History'!P32,1)="1",'Personal History'!P32&amp;"月",0&amp;'Personal History'!P32&amp;"月")</f>
        <v>年0月</v>
      </c>
      <c r="CA2" t="str">
        <f>'Personal History'!R32&amp;"年"&amp;IF(LEFT('Personal History'!T32,1)="1",'Personal History'!T32&amp;"月",0&amp;'Personal History'!T32&amp;"月")</f>
        <v>年0月</v>
      </c>
      <c r="CB2" t="str">
        <f>IF('Personal History'!C33="","",'Personal History'!C33)</f>
        <v/>
      </c>
      <c r="CC2" t="str">
        <f>IF('Personal History'!C33="","",'Personal History'!N33&amp;"年"&amp;IF(LEFT('Personal History'!P33,1)="1",'Personal History'!P33&amp;"月",0&amp;'Personal History'!P33&amp;"月"))</f>
        <v/>
      </c>
      <c r="CD2" t="str">
        <f>IF('Personal History'!C33="","",'Personal History'!R33&amp;"年"&amp;IF(LEFT('Personal History'!T33,1)="1",'Personal History'!T33&amp;"月",0&amp;'Personal History'!T33&amp;"月"))</f>
        <v/>
      </c>
      <c r="CE2" t="str">
        <f>IF(基本情報!B6="","","実学習時間数"&amp;基本情報!B6&amp;"時間")</f>
        <v/>
      </c>
      <c r="CI2" t="s">
        <v>384</v>
      </c>
      <c r="CK2" t="s">
        <v>384</v>
      </c>
      <c r="CN2" t="str">
        <f>(IF(OR('Entrance Application'!A65="",'Entrance Application'!A65="NONE"),"",'Entrance Application'!A65))</f>
        <v/>
      </c>
      <c r="CO2" t="str">
        <f>IF('Entrance Application'!C65="","",'Entrance Application'!C65)</f>
        <v/>
      </c>
      <c r="CP2" s="89" t="str">
        <f>IF('Entrance Application'!F65="","",'Entrance Application'!F65)</f>
        <v/>
      </c>
      <c r="CQ2" t="str">
        <f>IF('Entrance Application'!G65="","",'Entrance Application'!G65)</f>
        <v/>
      </c>
      <c r="CR2" t="str">
        <f>IF('Entrance Application'!N65="有 YES","有",IF('Entrance Application'!N65="無 NO","無",""))</f>
        <v/>
      </c>
      <c r="CS2" t="str">
        <f>IF('Entrance Application'!J65="","",'Entrance Application'!J65)</f>
        <v/>
      </c>
      <c r="CT2" t="str">
        <f>IF('Entrance Application'!Q65="","",'Entrance Application'!Q65)</f>
        <v/>
      </c>
      <c r="CU2" t="str">
        <f>IF('Entrance Application'!A67="","",'Entrance Application'!A67)</f>
        <v/>
      </c>
      <c r="CV2" t="str">
        <f>IF('Entrance Application'!C67="","",'Entrance Application'!C67)</f>
        <v/>
      </c>
      <c r="CW2" t="str">
        <f>IF('Entrance Application'!F67="","",'Entrance Application'!F67)</f>
        <v/>
      </c>
      <c r="CX2" t="str">
        <f>IF('Entrance Application'!G67="","",'Entrance Application'!G67)</f>
        <v/>
      </c>
      <c r="CY2" t="str">
        <f>IF('Entrance Application'!N67="有 YES","有",IF('Entrance Application'!N67="無 NO","無",""))</f>
        <v/>
      </c>
      <c r="CZ2" t="str">
        <f>IF('Entrance Application'!J67="","",'Entrance Application'!J67)</f>
        <v/>
      </c>
      <c r="DA2" t="str">
        <f>IF('Entrance Application'!Q67="","",'Entrance Application'!Q67)</f>
        <v/>
      </c>
      <c r="DB2" t="str">
        <f>IF(基本情報!B2="AKB東京国際学院","松本　龍馬",IF(基本情報!B2="浦和国際学院　東京校","夏川　百合子",IF(基本情報!B2="浦和国際学院　埼玉校","萩野　海峰",IF(基本情報!B2="浦和国際学院　浦和校","夏川　百合子",""))))</f>
        <v/>
      </c>
      <c r="DC2" t="s">
        <v>385</v>
      </c>
      <c r="DD2" t="str">
        <f>IF(基本情報!B2="AKB東京国際学院","東京都北区赤羽2-4-2",IF(基本情報!B2="浦和国際学院　東京校","東京都板橋区東坂下2-4-13",IF(基本情報!B2="浦和国際学院　埼玉校","埼玉県蕨市塚越7-18-7",IF(基本情報!B2="浦和国際学院　浦和校","埼玉県さいたま市浦和区本太3-31-10",""))))</f>
        <v/>
      </c>
      <c r="DE2" t="str">
        <f>IF(基本情報!B2="AKB東京国際学院","03-6789-7617",IF(基本情報!B2="浦和国際学院　東京校","03-5914-1288",IF(基本情報!B2="浦和国際学院　埼玉校","048-229-1759",IF(基本情報!B2="浦和国際学院　浦和校","048-883-8833",""))))</f>
        <v/>
      </c>
      <c r="DF2" t="s">
        <v>384</v>
      </c>
      <c r="DG2" t="s">
        <v>386</v>
      </c>
      <c r="DO2">
        <f>'Entrance Application'!D38</f>
        <v>0</v>
      </c>
      <c r="DP2">
        <f>'Entrance Application'!D40</f>
        <v>0</v>
      </c>
      <c r="DQ2" s="95">
        <f>'Entrance Application'!P38</f>
        <v>0</v>
      </c>
      <c r="DR2">
        <f>'Entrance Application'!D44</f>
        <v>0</v>
      </c>
      <c r="DS2" s="95">
        <f>'Entrance Application'!P42</f>
        <v>0</v>
      </c>
      <c r="EC2" t="str">
        <f>IF('Entrance Application'!D48="HUSBAND","■","")</f>
        <v/>
      </c>
      <c r="ED2" t="str">
        <f>IF('Entrance Application'!D48="WIFE","■","")</f>
        <v/>
      </c>
      <c r="EE2" t="str">
        <f>IF('Entrance Application'!D48="FATHER","■","")</f>
        <v/>
      </c>
      <c r="EF2" t="str">
        <f>IF('Entrance Application'!D48="MOTHER","■","")</f>
        <v/>
      </c>
      <c r="EG2" t="str">
        <f>IF('Entrance Application'!D48="GRANDFATHER","■","")</f>
        <v/>
      </c>
      <c r="EH2" t="str">
        <f>IF('Entrance Application'!D48="GRANDMOTHER","■","")</f>
        <v/>
      </c>
      <c r="EK2" t="str">
        <f>IF('Entrance Application'!D48="BROTHER","■",IF('Entrance Application'!D48="SISTER","■",""))</f>
        <v/>
      </c>
      <c r="EL2" t="str">
        <f>IF('Entrance Application'!D48="UNCLE","■",IF('Entrance Application'!D48="AUNT","■",""))</f>
        <v/>
      </c>
      <c r="EV2" t="str">
        <f>IF(基本情報!B7="","",基本情報!B7)</f>
        <v/>
      </c>
    </row>
  </sheetData>
  <phoneticPr fontId="5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基本情報</vt:lpstr>
      <vt:lpstr>Entrance Application</vt:lpstr>
      <vt:lpstr>Personal History</vt:lpstr>
      <vt:lpstr>Financial Support</vt:lpstr>
      <vt:lpstr>DATE</vt:lpstr>
      <vt:lpstr>DATE!Print_Area</vt:lpstr>
      <vt:lpstr>'Entrance Application'!Print_Area</vt:lpstr>
      <vt:lpstr>'Financial Support'!Print_Area</vt:lpstr>
      <vt:lpstr>'Personal History'!Print_Area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urawa006</cp:lastModifiedBy>
  <cp:revision/>
  <cp:lastPrinted>2022-11-21T02:48:48Z</cp:lastPrinted>
  <dcterms:created xsi:type="dcterms:W3CDTF">2012-11-29T11:32:34Z</dcterms:created>
  <dcterms:modified xsi:type="dcterms:W3CDTF">2023-07-27T04:27:08Z</dcterms:modified>
  <cp:category/>
  <cp:contentStatus/>
</cp:coreProperties>
</file>